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45" documentId="8_{702B5E18-9B06-4C77-8809-F5EA849250C0}" xr6:coauthVersionLast="47" xr6:coauthVersionMax="47" xr10:uidLastSave="{AF4D101F-A43B-4431-BB83-96C5E4FCADB9}"/>
  <bookViews>
    <workbookView xWindow="-60" yWindow="-60" windowWidth="21720" windowHeight="12900" xr2:uid="{00000000-000D-0000-FFFF-FFFF00000000}"/>
  </bookViews>
  <sheets>
    <sheet name="Resultat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D29" i="1"/>
  <c r="D18" i="1"/>
  <c r="D60" i="1" s="1"/>
  <c r="D62" i="1" s="1"/>
  <c r="C60" i="1"/>
</calcChain>
</file>

<file path=xl/sharedStrings.xml><?xml version="1.0" encoding="utf-8"?>
<sst xmlns="http://schemas.openxmlformats.org/spreadsheetml/2006/main" count="74" uniqueCount="72">
  <si>
    <t>Budsjett 2025</t>
  </si>
  <si>
    <t>NORDRE FOLLO IDRETTSRÅD</t>
  </si>
  <si>
    <t xml:space="preserve"> </t>
  </si>
  <si>
    <t>resultat 2024</t>
  </si>
  <si>
    <t>Note</t>
  </si>
  <si>
    <t>SALGS- OG DRIFTSINNTEKT</t>
  </si>
  <si>
    <t>Prosjekt egenfinansiering</t>
  </si>
  <si>
    <t>Tilskudd Nordre Follo Kommune</t>
  </si>
  <si>
    <t>Tilskudd LAM</t>
  </si>
  <si>
    <t>MVA Kompensasjon</t>
  </si>
  <si>
    <t>Prosjekttilskudd - NIF IMDI</t>
  </si>
  <si>
    <t>Prosjekttilskudd - BUFDIR</t>
  </si>
  <si>
    <t>Tilskudd Viken idrettskrets</t>
  </si>
  <si>
    <t>Prosjekttilskudd - kommunen IMDI</t>
  </si>
  <si>
    <t>Refunderte kostnader</t>
  </si>
  <si>
    <t>Prosjekttilskudd Sparebankstiftelsen DNB</t>
  </si>
  <si>
    <t>Andre inntekter</t>
  </si>
  <si>
    <t>SUM SALGS- OG DRIFTSINNTEKT</t>
  </si>
  <si>
    <t>Prosjektmidler til balansen</t>
  </si>
  <si>
    <t>LØNNSKOSTNAD</t>
  </si>
  <si>
    <t>Lønn til fast ansatte</t>
  </si>
  <si>
    <t>Lønn aktivitetsguider, timeansatte</t>
  </si>
  <si>
    <t xml:space="preserve">Arbeidsgiveravgift </t>
  </si>
  <si>
    <t>Yrkesskadeforsikring</t>
  </si>
  <si>
    <t>Obligatorisk tjenestepensjon (OTP)</t>
  </si>
  <si>
    <t>Annen personalkostnad</t>
  </si>
  <si>
    <t>SUM LØNNSKOSTNAD</t>
  </si>
  <si>
    <t>ANNEN DRIFTSKOSTNAD</t>
  </si>
  <si>
    <t>Strømkostnader Frivillighetshuset Kolbotn</t>
  </si>
  <si>
    <t>Kjøp av inventar og utstyr</t>
  </si>
  <si>
    <t>Driftsmaterialer</t>
  </si>
  <si>
    <t>Innkjøp PC-utstyr etc.</t>
  </si>
  <si>
    <t>Systemkostnader, IT-kostnader</t>
  </si>
  <si>
    <t>Regnskap og revisjon</t>
  </si>
  <si>
    <t>Kontorrekvisita</t>
  </si>
  <si>
    <t>Datakostnad</t>
  </si>
  <si>
    <t>Møte, kurs, oppdatering o.l. Seminar- og oppholdsutgifter</t>
  </si>
  <si>
    <t>Møtekostnader egne møter</t>
  </si>
  <si>
    <t>Egenfinansiering prosjekt, Bufdir</t>
  </si>
  <si>
    <t>Mobil- og internett</t>
  </si>
  <si>
    <t>Annen kostnad transport</t>
  </si>
  <si>
    <t>Bilgodtgjørelse, oppgavepliktig</t>
  </si>
  <si>
    <t>Reisekostnad, ikke oppgavepliktig</t>
  </si>
  <si>
    <t>Markedsføring</t>
  </si>
  <si>
    <t>Profileringsklær og utstyr</t>
  </si>
  <si>
    <t>Utgifter Aktivitetsguider</t>
  </si>
  <si>
    <t>Utgifter Tur prosjektet / Integrering</t>
  </si>
  <si>
    <t>Kostnad frivillighetshus</t>
  </si>
  <si>
    <t>Gaver, blomster etc.</t>
  </si>
  <si>
    <t>Øredifferanser</t>
  </si>
  <si>
    <t>Bank- og kortgebyr</t>
  </si>
  <si>
    <t>Annen kostnad, utleggsrefusjon styret</t>
  </si>
  <si>
    <t>SUM ANNEN DRIFTSKOSTNAD</t>
  </si>
  <si>
    <t>Annen renteinntekt</t>
  </si>
  <si>
    <t>Resultat</t>
  </si>
  <si>
    <t>Prosjektmidler avsatt 2024, tilbakeføres i 2025</t>
  </si>
  <si>
    <t>Årsresultat</t>
  </si>
  <si>
    <t>NFIR mottar ikke lenger støtte fra Viken IK for Idretts- og aktivitetsråd</t>
  </si>
  <si>
    <t>Lønn fast ansatt , og prosjekt koordinator i 20 % stilling 9 mnd.</t>
  </si>
  <si>
    <t>Timeslønn aktivitetsguider</t>
  </si>
  <si>
    <t>Gjelder fast ansatte og aktivitetsguider</t>
  </si>
  <si>
    <t>Strøm fullt år 2025 mot 3 mnd 2024</t>
  </si>
  <si>
    <t>Etablering av frivillighetshuset 2024, supplering 2025</t>
  </si>
  <si>
    <t>Drift frivillighetshuset</t>
  </si>
  <si>
    <t>Gjelder printer til NFIR og PC/utstyr inkluderingsansvarlig dersom mottar tilstrekkelig prosjektmidler</t>
  </si>
  <si>
    <t>Samlet til én kto i 2025 (6552). Gjelder tilganger og sikkerhet for DL og inkluderingsansvarlig, samt nettsider</t>
  </si>
  <si>
    <t>Regnskapskontor + 2 gange revisjon av prosj. Aktivitetsguide</t>
  </si>
  <si>
    <t>Ulik føring av poster i 2024 - ikke sammenlignbare tall</t>
  </si>
  <si>
    <t>Gjelder alle prosjektene</t>
  </si>
  <si>
    <t>Samlepost for alle utgifter i prosjekt Internasjonal turekspedisjon</t>
  </si>
  <si>
    <t>Pliktig egenfinansiering 5% av motatte midler fra Bufdir, sees mot kostnad 6890. Inntekt til prosjektet, men utgift for NFIR drift</t>
  </si>
  <si>
    <t>Dekkes inn av ubrukte prosjektmidler 2024 / egenkapital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</si>
</sst>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i/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color rgb="FF000000"/>
      <name val="Arial"/>
      <family val="2"/>
    </font>
    <font>
      <i/>
      <sz val="8"/>
      <color theme="1"/>
      <name val="Arial"/>
      <family val="2"/>
    </font>
    <font>
      <b/>
      <i/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8"/>
      <color rgb="FFFF0000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0" fontId="2" fillId="0" borderId="0" xfId="0" applyNumberFormat="1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left"/>
    </xf>
    <xf numFmtId="40" fontId="5" fillId="0" borderId="0" xfId="0" applyNumberFormat="1" applyFont="1" applyAlignment="1">
      <alignment horizontal="right" vertical="center"/>
    </xf>
    <xf numFmtId="0" fontId="7" fillId="0" borderId="0" xfId="0" applyFont="1"/>
    <xf numFmtId="0" fontId="5" fillId="0" borderId="0" xfId="0" applyFont="1"/>
    <xf numFmtId="40" fontId="9" fillId="0" borderId="0" xfId="0" applyNumberFormat="1" applyFont="1" applyAlignment="1">
      <alignment horizontal="right" vertical="center"/>
    </xf>
    <xf numFmtId="0" fontId="3" fillId="2" borderId="0" xfId="0" applyFont="1" applyFill="1"/>
    <xf numFmtId="0" fontId="6" fillId="2" borderId="0" xfId="0" applyFont="1" applyFill="1"/>
    <xf numFmtId="0" fontId="3" fillId="3" borderId="0" xfId="0" applyFont="1" applyFill="1"/>
    <xf numFmtId="40" fontId="6" fillId="3" borderId="0" xfId="0" applyNumberFormat="1" applyFont="1" applyFill="1" applyAlignment="1">
      <alignment horizontal="right" vertical="center"/>
    </xf>
    <xf numFmtId="40" fontId="3" fillId="3" borderId="0" xfId="0" applyNumberFormat="1" applyFont="1" applyFill="1" applyAlignment="1">
      <alignment horizontal="right" vertical="center"/>
    </xf>
    <xf numFmtId="0" fontId="6" fillId="3" borderId="0" xfId="0" applyFont="1" applyFill="1"/>
    <xf numFmtId="40" fontId="10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3" borderId="0" xfId="0" applyFont="1" applyFill="1"/>
    <xf numFmtId="40" fontId="7" fillId="0" borderId="0" xfId="0" applyNumberFormat="1" applyFont="1" applyAlignment="1">
      <alignment horizontal="right" vertical="center"/>
    </xf>
    <xf numFmtId="40" fontId="8" fillId="3" borderId="0" xfId="0" applyNumberFormat="1" applyFont="1" applyFill="1" applyAlignment="1">
      <alignment horizontal="right" vertical="center"/>
    </xf>
    <xf numFmtId="0" fontId="8" fillId="3" borderId="0" xfId="0" applyFont="1" applyFill="1"/>
    <xf numFmtId="40" fontId="6" fillId="0" borderId="0" xfId="0" applyNumberFormat="1" applyFont="1" applyAlignment="1">
      <alignment horizontal="right" vertical="center"/>
    </xf>
    <xf numFmtId="0" fontId="12" fillId="0" borderId="0" xfId="0" applyFont="1"/>
    <xf numFmtId="40" fontId="15" fillId="0" borderId="0" xfId="0" applyNumberFormat="1" applyFont="1" applyAlignment="1">
      <alignment horizontal="right" vertical="center"/>
    </xf>
    <xf numFmtId="0" fontId="14" fillId="0" borderId="0" xfId="0" applyFont="1"/>
    <xf numFmtId="0" fontId="8" fillId="0" borderId="0" xfId="0" applyFont="1"/>
    <xf numFmtId="40" fontId="8" fillId="0" borderId="0" xfId="0" applyNumberFormat="1" applyFont="1" applyAlignment="1">
      <alignment horizontal="right" vertical="center"/>
    </xf>
    <xf numFmtId="0" fontId="6" fillId="0" borderId="0" xfId="0" applyFont="1"/>
    <xf numFmtId="0" fontId="15" fillId="0" borderId="0" xfId="0" applyFont="1"/>
    <xf numFmtId="40" fontId="1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workbookViewId="0">
      <pane ySplit="4" topLeftCell="A52" activePane="bottomLeft" state="frozen"/>
      <selection pane="bottomLeft" activeCell="D15" sqref="D15"/>
    </sheetView>
  </sheetViews>
  <sheetFormatPr baseColWidth="10" defaultColWidth="9" defaultRowHeight="13.5" x14ac:dyDescent="0.35"/>
  <cols>
    <col min="1" max="1" width="9" style="1"/>
    <col min="2" max="2" width="52.3984375" style="1" customWidth="1"/>
    <col min="3" max="3" width="12" style="5" customWidth="1"/>
    <col min="4" max="4" width="17.59765625" style="2" customWidth="1"/>
    <col min="5" max="5" width="3.86328125" style="7" customWidth="1"/>
    <col min="6" max="16384" width="9" style="1"/>
  </cols>
  <sheetData>
    <row r="1" spans="1:5" ht="20.65" x14ac:dyDescent="0.6">
      <c r="A1" s="16" t="s">
        <v>0</v>
      </c>
    </row>
    <row r="2" spans="1:5" ht="13.9" x14ac:dyDescent="0.4">
      <c r="A2" s="3" t="s">
        <v>1</v>
      </c>
    </row>
    <row r="4" spans="1:5" ht="13.9" x14ac:dyDescent="0.35">
      <c r="A4" s="1" t="s">
        <v>2</v>
      </c>
      <c r="B4" s="1" t="s">
        <v>2</v>
      </c>
      <c r="C4" s="5" t="s">
        <v>3</v>
      </c>
      <c r="D4" s="15" t="s">
        <v>0</v>
      </c>
      <c r="E4" s="7" t="s">
        <v>4</v>
      </c>
    </row>
    <row r="6" spans="1:5" s="3" customFormat="1" ht="13.9" x14ac:dyDescent="0.4">
      <c r="A6" s="9" t="s">
        <v>5</v>
      </c>
      <c r="B6" s="9"/>
      <c r="C6" s="10"/>
      <c r="D6" s="9"/>
      <c r="E6" s="10"/>
    </row>
    <row r="7" spans="1:5" x14ac:dyDescent="0.35">
      <c r="A7" s="6">
        <v>3201</v>
      </c>
      <c r="B7" s="6" t="s">
        <v>6</v>
      </c>
      <c r="C7" s="5">
        <v>0</v>
      </c>
      <c r="D7" s="18">
        <v>17300</v>
      </c>
      <c r="E7" s="7">
        <v>1</v>
      </c>
    </row>
    <row r="8" spans="1:5" x14ac:dyDescent="0.35">
      <c r="A8" s="6">
        <v>3210</v>
      </c>
      <c r="B8" s="6" t="s">
        <v>7</v>
      </c>
      <c r="C8" s="5">
        <v>310000</v>
      </c>
      <c r="D8" s="18">
        <v>300000</v>
      </c>
    </row>
    <row r="9" spans="1:5" x14ac:dyDescent="0.35">
      <c r="A9" s="6">
        <v>3211</v>
      </c>
      <c r="B9" s="6" t="s">
        <v>8</v>
      </c>
      <c r="C9" s="5">
        <v>310000</v>
      </c>
      <c r="D9" s="18">
        <v>300000</v>
      </c>
    </row>
    <row r="10" spans="1:5" x14ac:dyDescent="0.35">
      <c r="A10" s="6">
        <v>3212</v>
      </c>
      <c r="B10" s="6" t="s">
        <v>9</v>
      </c>
      <c r="C10" s="5">
        <v>52932</v>
      </c>
      <c r="D10" s="18">
        <v>70000</v>
      </c>
    </row>
    <row r="11" spans="1:5" x14ac:dyDescent="0.35">
      <c r="A11" s="6">
        <v>3220</v>
      </c>
      <c r="B11" s="6" t="s">
        <v>10</v>
      </c>
      <c r="C11" s="5">
        <v>83750</v>
      </c>
      <c r="D11" s="18">
        <v>75000</v>
      </c>
    </row>
    <row r="12" spans="1:5" x14ac:dyDescent="0.35">
      <c r="A12" s="6">
        <v>3230</v>
      </c>
      <c r="B12" s="6" t="s">
        <v>11</v>
      </c>
      <c r="C12" s="5">
        <v>258000</v>
      </c>
      <c r="D12" s="18">
        <v>346000</v>
      </c>
    </row>
    <row r="13" spans="1:5" x14ac:dyDescent="0.35">
      <c r="A13" s="6">
        <v>3231</v>
      </c>
      <c r="B13" s="6" t="s">
        <v>12</v>
      </c>
      <c r="C13" s="5">
        <v>370000</v>
      </c>
      <c r="D13" s="18">
        <v>20000</v>
      </c>
      <c r="E13" s="7">
        <v>3</v>
      </c>
    </row>
    <row r="14" spans="1:5" x14ac:dyDescent="0.35">
      <c r="A14" s="6">
        <v>3232</v>
      </c>
      <c r="B14" s="6" t="s">
        <v>13</v>
      </c>
      <c r="C14" s="5">
        <v>100000</v>
      </c>
      <c r="D14" s="18"/>
    </row>
    <row r="15" spans="1:5" x14ac:dyDescent="0.35">
      <c r="A15" s="6">
        <v>3290</v>
      </c>
      <c r="B15" s="6" t="s">
        <v>14</v>
      </c>
      <c r="C15" s="5">
        <v>4711</v>
      </c>
      <c r="D15" s="18">
        <v>0</v>
      </c>
    </row>
    <row r="16" spans="1:5" x14ac:dyDescent="0.35">
      <c r="A16" s="6">
        <v>3325</v>
      </c>
      <c r="B16" s="6" t="s">
        <v>15</v>
      </c>
      <c r="C16" s="5">
        <v>50000</v>
      </c>
      <c r="D16" s="18">
        <v>0</v>
      </c>
    </row>
    <row r="17" spans="1:5" x14ac:dyDescent="0.35">
      <c r="A17" s="6">
        <v>3900</v>
      </c>
      <c r="B17" s="6" t="s">
        <v>16</v>
      </c>
      <c r="C17" s="5">
        <v>18234.740000000002</v>
      </c>
      <c r="D17" s="18">
        <v>0</v>
      </c>
    </row>
    <row r="18" spans="1:5" s="3" customFormat="1" ht="13.9" x14ac:dyDescent="0.4">
      <c r="A18" s="20" t="s">
        <v>17</v>
      </c>
      <c r="B18" s="11"/>
      <c r="C18" s="12">
        <v>1557627.74</v>
      </c>
      <c r="D18" s="19">
        <f>SUM(D7:D17)</f>
        <v>1128300</v>
      </c>
      <c r="E18" s="14"/>
    </row>
    <row r="19" spans="1:5" s="3" customFormat="1" ht="13.9" x14ac:dyDescent="0.4">
      <c r="A19" s="25"/>
      <c r="C19" s="21"/>
      <c r="D19" s="26"/>
      <c r="E19" s="27"/>
    </row>
    <row r="20" spans="1:5" s="3" customFormat="1" ht="13.9" x14ac:dyDescent="0.4">
      <c r="A20" s="28">
        <v>4390</v>
      </c>
      <c r="B20" s="24" t="s">
        <v>18</v>
      </c>
      <c r="C20" s="29">
        <v>-217706.74</v>
      </c>
      <c r="D20" s="23"/>
      <c r="E20" s="27"/>
    </row>
    <row r="21" spans="1:5" s="3" customFormat="1" ht="13.9" x14ac:dyDescent="0.4">
      <c r="A21" s="25"/>
      <c r="C21" s="21"/>
      <c r="D21" s="26"/>
      <c r="E21" s="27"/>
    </row>
    <row r="22" spans="1:5" s="3" customFormat="1" ht="13.9" x14ac:dyDescent="0.4">
      <c r="A22" s="9" t="s">
        <v>19</v>
      </c>
      <c r="B22" s="9"/>
      <c r="C22" s="10"/>
      <c r="D22" s="9"/>
      <c r="E22" s="10"/>
    </row>
    <row r="23" spans="1:5" x14ac:dyDescent="0.35">
      <c r="A23" s="6">
        <v>5000</v>
      </c>
      <c r="B23" s="6" t="s">
        <v>20</v>
      </c>
      <c r="C23" s="8">
        <v>-624598.84</v>
      </c>
      <c r="D23" s="18">
        <v>-775200</v>
      </c>
      <c r="E23" s="7">
        <v>4</v>
      </c>
    </row>
    <row r="24" spans="1:5" x14ac:dyDescent="0.35">
      <c r="A24" s="6">
        <v>5100</v>
      </c>
      <c r="B24" s="6" t="s">
        <v>21</v>
      </c>
      <c r="C24" s="5">
        <v>-44859.519999999997</v>
      </c>
      <c r="D24" s="18">
        <v>-154000</v>
      </c>
      <c r="E24" s="7">
        <v>5</v>
      </c>
    </row>
    <row r="25" spans="1:5" x14ac:dyDescent="0.35">
      <c r="A25" s="6">
        <v>5400</v>
      </c>
      <c r="B25" s="6" t="s">
        <v>22</v>
      </c>
      <c r="C25" s="8">
        <v>-114557.31</v>
      </c>
      <c r="D25" s="18">
        <v>-141800</v>
      </c>
      <c r="E25" s="7">
        <v>6</v>
      </c>
    </row>
    <row r="26" spans="1:5" x14ac:dyDescent="0.35">
      <c r="A26" s="6">
        <v>5920</v>
      </c>
      <c r="B26" s="6" t="s">
        <v>23</v>
      </c>
      <c r="C26" s="5">
        <v>-6384</v>
      </c>
      <c r="D26" s="18">
        <v>-11700</v>
      </c>
      <c r="E26" s="7">
        <v>6</v>
      </c>
    </row>
    <row r="27" spans="1:5" x14ac:dyDescent="0.35">
      <c r="A27" s="6">
        <v>5950</v>
      </c>
      <c r="B27" s="6" t="s">
        <v>24</v>
      </c>
      <c r="C27" s="5">
        <v>-16351</v>
      </c>
      <c r="D27" s="18">
        <v>-17676</v>
      </c>
      <c r="E27" s="7">
        <v>6</v>
      </c>
    </row>
    <row r="28" spans="1:5" x14ac:dyDescent="0.35">
      <c r="A28" s="6">
        <v>5990</v>
      </c>
      <c r="B28" s="6" t="s">
        <v>25</v>
      </c>
      <c r="C28" s="5">
        <v>-385</v>
      </c>
      <c r="D28" s="18">
        <v>0</v>
      </c>
    </row>
    <row r="29" spans="1:5" s="3" customFormat="1" ht="13.9" x14ac:dyDescent="0.4">
      <c r="A29" s="11" t="s">
        <v>26</v>
      </c>
      <c r="B29" s="11"/>
      <c r="C29" s="12">
        <v>-807135.67</v>
      </c>
      <c r="D29" s="19">
        <f>SUM(D23:D28)</f>
        <v>-1100376</v>
      </c>
      <c r="E29" s="14"/>
    </row>
    <row r="31" spans="1:5" s="3" customFormat="1" ht="13.9" x14ac:dyDescent="0.4">
      <c r="A31" s="9" t="s">
        <v>27</v>
      </c>
      <c r="B31" s="9"/>
      <c r="C31" s="10"/>
      <c r="D31" s="9"/>
      <c r="E31" s="10"/>
    </row>
    <row r="32" spans="1:5" x14ac:dyDescent="0.35">
      <c r="A32" s="6">
        <v>6340</v>
      </c>
      <c r="B32" s="6" t="s">
        <v>28</v>
      </c>
      <c r="C32" s="5">
        <v>-1904.2</v>
      </c>
      <c r="D32" s="18">
        <v>-16000</v>
      </c>
      <c r="E32" s="7">
        <v>7</v>
      </c>
    </row>
    <row r="33" spans="1:5" x14ac:dyDescent="0.35">
      <c r="A33" s="6">
        <v>6399</v>
      </c>
      <c r="B33" s="6" t="s">
        <v>29</v>
      </c>
      <c r="C33" s="5">
        <v>-38710</v>
      </c>
      <c r="D33" s="18">
        <v>-10000</v>
      </c>
      <c r="E33" s="7">
        <v>8</v>
      </c>
    </row>
    <row r="34" spans="1:5" x14ac:dyDescent="0.35">
      <c r="A34" s="6">
        <v>6550</v>
      </c>
      <c r="B34" s="6" t="s">
        <v>30</v>
      </c>
      <c r="C34" s="5">
        <v>-195.6</v>
      </c>
      <c r="D34" s="18">
        <v>-5000</v>
      </c>
      <c r="E34" s="7">
        <v>9</v>
      </c>
    </row>
    <row r="35" spans="1:5" x14ac:dyDescent="0.35">
      <c r="A35" s="6">
        <v>6551</v>
      </c>
      <c r="B35" s="6" t="s">
        <v>31</v>
      </c>
      <c r="C35" s="5">
        <v>-1188</v>
      </c>
      <c r="D35" s="18">
        <v>-30000</v>
      </c>
      <c r="E35" s="7">
        <v>10</v>
      </c>
    </row>
    <row r="36" spans="1:5" x14ac:dyDescent="0.35">
      <c r="A36" s="6">
        <v>6552</v>
      </c>
      <c r="B36" s="6" t="s">
        <v>32</v>
      </c>
      <c r="C36" s="5">
        <v>-10167</v>
      </c>
      <c r="D36" s="18">
        <v>-40000</v>
      </c>
      <c r="E36" s="7">
        <v>11</v>
      </c>
    </row>
    <row r="37" spans="1:5" x14ac:dyDescent="0.35">
      <c r="A37" s="6">
        <v>6705</v>
      </c>
      <c r="B37" s="6" t="s">
        <v>33</v>
      </c>
      <c r="C37" s="5">
        <v>-5812.5</v>
      </c>
      <c r="D37" s="18">
        <v>-35000</v>
      </c>
      <c r="E37" s="7">
        <v>12</v>
      </c>
    </row>
    <row r="38" spans="1:5" x14ac:dyDescent="0.35">
      <c r="A38" s="6">
        <v>6800</v>
      </c>
      <c r="B38" s="6" t="s">
        <v>34</v>
      </c>
      <c r="C38" s="5">
        <v>-644.9</v>
      </c>
      <c r="D38" s="18">
        <v>-2000</v>
      </c>
    </row>
    <row r="39" spans="1:5" x14ac:dyDescent="0.35">
      <c r="A39" s="6">
        <v>6810</v>
      </c>
      <c r="B39" s="6" t="s">
        <v>35</v>
      </c>
      <c r="C39" s="5">
        <v>-13802</v>
      </c>
      <c r="D39" s="18">
        <v>0</v>
      </c>
      <c r="E39" s="7">
        <v>11</v>
      </c>
    </row>
    <row r="40" spans="1:5" x14ac:dyDescent="0.35">
      <c r="A40" s="6">
        <v>6860</v>
      </c>
      <c r="B40" s="6" t="s">
        <v>36</v>
      </c>
      <c r="C40" s="5">
        <v>-39354.879999999997</v>
      </c>
      <c r="D40" s="18">
        <v>-30000</v>
      </c>
      <c r="E40" s="7">
        <v>13</v>
      </c>
    </row>
    <row r="41" spans="1:5" x14ac:dyDescent="0.35">
      <c r="A41" s="6">
        <v>6870</v>
      </c>
      <c r="B41" s="6" t="s">
        <v>37</v>
      </c>
      <c r="C41" s="5">
        <v>-885.5</v>
      </c>
      <c r="D41" s="18">
        <v>-25000</v>
      </c>
      <c r="E41" s="7">
        <v>13</v>
      </c>
    </row>
    <row r="42" spans="1:5" x14ac:dyDescent="0.35">
      <c r="A42" s="6">
        <v>6890</v>
      </c>
      <c r="B42" s="6" t="s">
        <v>38</v>
      </c>
      <c r="C42" s="5">
        <v>-241.6</v>
      </c>
      <c r="D42" s="18">
        <v>-17300</v>
      </c>
      <c r="E42" s="7">
        <v>1</v>
      </c>
    </row>
    <row r="43" spans="1:5" x14ac:dyDescent="0.35">
      <c r="A43" s="6">
        <v>6900</v>
      </c>
      <c r="B43" s="6" t="s">
        <v>39</v>
      </c>
      <c r="C43" s="5">
        <v>-4990.47</v>
      </c>
      <c r="D43" s="18">
        <v>-35000</v>
      </c>
      <c r="E43" s="7">
        <v>13</v>
      </c>
    </row>
    <row r="44" spans="1:5" x14ac:dyDescent="0.35">
      <c r="A44" s="6">
        <v>7090</v>
      </c>
      <c r="B44" s="6" t="s">
        <v>40</v>
      </c>
      <c r="C44" s="5">
        <v>-800.34</v>
      </c>
      <c r="D44" s="18">
        <v>-4500</v>
      </c>
    </row>
    <row r="45" spans="1:5" x14ac:dyDescent="0.35">
      <c r="A45" s="6">
        <v>7100</v>
      </c>
      <c r="B45" s="6" t="s">
        <v>41</v>
      </c>
      <c r="C45" s="5">
        <v>-490</v>
      </c>
      <c r="D45" s="18">
        <v>0</v>
      </c>
    </row>
    <row r="46" spans="1:5" x14ac:dyDescent="0.35">
      <c r="A46" s="6">
        <v>7140</v>
      </c>
      <c r="B46" s="6" t="s">
        <v>42</v>
      </c>
      <c r="C46" s="5">
        <v>-10469.33</v>
      </c>
      <c r="D46" s="18">
        <v>0</v>
      </c>
    </row>
    <row r="47" spans="1:5" x14ac:dyDescent="0.35">
      <c r="A47" s="6">
        <v>7320</v>
      </c>
      <c r="B47" s="6" t="s">
        <v>43</v>
      </c>
      <c r="C47" s="5">
        <v>-10476.66</v>
      </c>
      <c r="D47" s="18">
        <v>-30000</v>
      </c>
      <c r="E47" s="7">
        <v>14</v>
      </c>
    </row>
    <row r="48" spans="1:5" x14ac:dyDescent="0.35">
      <c r="A48" s="6">
        <v>7321</v>
      </c>
      <c r="B48" s="6" t="s">
        <v>44</v>
      </c>
      <c r="C48" s="5">
        <v>-11570.5</v>
      </c>
      <c r="D48" s="18">
        <v>-10000</v>
      </c>
    </row>
    <row r="49" spans="1:5" x14ac:dyDescent="0.35">
      <c r="A49" s="6">
        <v>7390</v>
      </c>
      <c r="B49" s="6" t="s">
        <v>45</v>
      </c>
      <c r="C49" s="5">
        <v>-800</v>
      </c>
      <c r="D49" s="18">
        <v>0</v>
      </c>
    </row>
    <row r="50" spans="1:5" x14ac:dyDescent="0.35">
      <c r="A50" s="6">
        <v>7391</v>
      </c>
      <c r="B50" s="6" t="s">
        <v>46</v>
      </c>
      <c r="C50" s="5">
        <v>-467.7</v>
      </c>
      <c r="D50" s="18">
        <v>-53559</v>
      </c>
      <c r="E50" s="7">
        <v>15</v>
      </c>
    </row>
    <row r="51" spans="1:5" x14ac:dyDescent="0.35">
      <c r="A51" s="6">
        <v>7393</v>
      </c>
      <c r="B51" s="6" t="s">
        <v>47</v>
      </c>
      <c r="C51" s="5">
        <v>-2351.15</v>
      </c>
      <c r="D51" s="18">
        <v>0</v>
      </c>
    </row>
    <row r="52" spans="1:5" x14ac:dyDescent="0.35">
      <c r="A52" s="6">
        <v>7420</v>
      </c>
      <c r="B52" s="6" t="s">
        <v>48</v>
      </c>
      <c r="C52" s="5">
        <v>-2722</v>
      </c>
      <c r="D52" s="18">
        <v>-4000</v>
      </c>
    </row>
    <row r="53" spans="1:5" x14ac:dyDescent="0.35">
      <c r="A53" s="6">
        <v>7740</v>
      </c>
      <c r="B53" s="6" t="s">
        <v>49</v>
      </c>
      <c r="C53" s="5">
        <v>0</v>
      </c>
      <c r="D53" s="18">
        <v>0</v>
      </c>
    </row>
    <row r="54" spans="1:5" x14ac:dyDescent="0.35">
      <c r="A54" s="6">
        <v>7770</v>
      </c>
      <c r="B54" s="6" t="s">
        <v>50</v>
      </c>
      <c r="C54" s="5">
        <v>-4573.28</v>
      </c>
      <c r="D54" s="18">
        <v>-5000</v>
      </c>
    </row>
    <row r="55" spans="1:5" x14ac:dyDescent="0.35">
      <c r="A55" s="6">
        <v>7790</v>
      </c>
      <c r="B55" s="6" t="s">
        <v>51</v>
      </c>
      <c r="C55" s="5">
        <v>0</v>
      </c>
      <c r="D55" s="18">
        <v>0</v>
      </c>
    </row>
    <row r="56" spans="1:5" s="3" customFormat="1" ht="13.9" x14ac:dyDescent="0.4">
      <c r="A56" s="11" t="s">
        <v>52</v>
      </c>
      <c r="B56" s="11"/>
      <c r="C56" s="12">
        <v>-162617.60999999999</v>
      </c>
      <c r="D56" s="19">
        <f>SUM(D32:D55)</f>
        <v>-352359</v>
      </c>
      <c r="E56" s="14"/>
    </row>
    <row r="57" spans="1:5" s="3" customFormat="1" ht="13.9" x14ac:dyDescent="0.4">
      <c r="C57" s="21"/>
      <c r="D57" s="26"/>
      <c r="E57" s="27"/>
    </row>
    <row r="58" spans="1:5" s="3" customFormat="1" ht="13.9" x14ac:dyDescent="0.4">
      <c r="A58" s="24">
        <v>8050</v>
      </c>
      <c r="B58" s="24" t="s">
        <v>53</v>
      </c>
      <c r="C58" s="29">
        <v>165.44</v>
      </c>
      <c r="D58" s="23"/>
      <c r="E58" s="27"/>
    </row>
    <row r="60" spans="1:5" s="3" customFormat="1" ht="13.9" x14ac:dyDescent="0.4">
      <c r="A60" s="11" t="s">
        <v>54</v>
      </c>
      <c r="B60" s="11"/>
      <c r="C60" s="12">
        <f>SUM(C18+C20+C29+C56+C58)</f>
        <v>370333.16</v>
      </c>
      <c r="D60" s="13">
        <f>D18+D29+D56</f>
        <v>-324435</v>
      </c>
      <c r="E60" s="17">
        <v>16</v>
      </c>
    </row>
    <row r="61" spans="1:5" s="3" customFormat="1" ht="13.9" x14ac:dyDescent="0.4">
      <c r="B61" s="24" t="s">
        <v>55</v>
      </c>
      <c r="C61" s="21"/>
      <c r="D61" s="23">
        <v>217707</v>
      </c>
      <c r="E61" s="22"/>
    </row>
    <row r="62" spans="1:5" s="3" customFormat="1" ht="13.9" x14ac:dyDescent="0.4">
      <c r="A62" s="11" t="s">
        <v>56</v>
      </c>
      <c r="B62" s="11"/>
      <c r="C62" s="12">
        <v>370333.16</v>
      </c>
      <c r="D62" s="13">
        <f>D60+D61</f>
        <v>-106728</v>
      </c>
      <c r="E62" s="17">
        <v>16</v>
      </c>
    </row>
    <row r="63" spans="1:5" s="3" customFormat="1" ht="13.9" x14ac:dyDescent="0.4">
      <c r="A63" s="11"/>
      <c r="B63" s="11"/>
      <c r="C63" s="12"/>
      <c r="D63" s="13"/>
      <c r="E63" s="17"/>
    </row>
    <row r="65" spans="1:9" ht="27.75" customHeight="1" x14ac:dyDescent="0.35">
      <c r="A65" s="7">
        <v>1</v>
      </c>
      <c r="B65" s="33" t="s">
        <v>70</v>
      </c>
      <c r="C65" s="33"/>
      <c r="D65" s="33"/>
    </row>
    <row r="66" spans="1:9" ht="6.75" customHeight="1" x14ac:dyDescent="0.35">
      <c r="A66" s="7"/>
      <c r="B66" s="34"/>
      <c r="C66" s="34"/>
      <c r="D66" s="34"/>
    </row>
    <row r="67" spans="1:9" x14ac:dyDescent="0.35">
      <c r="A67" s="7">
        <v>3</v>
      </c>
      <c r="B67" s="34" t="s">
        <v>57</v>
      </c>
      <c r="C67" s="34"/>
      <c r="D67" s="34"/>
    </row>
    <row r="68" spans="1:9" ht="13.9" x14ac:dyDescent="0.4">
      <c r="A68" s="7">
        <v>4</v>
      </c>
      <c r="B68" s="34" t="s">
        <v>58</v>
      </c>
      <c r="C68" s="34"/>
      <c r="D68" s="34"/>
      <c r="F68" s="4"/>
    </row>
    <row r="69" spans="1:9" ht="13.9" x14ac:dyDescent="0.4">
      <c r="A69" s="7">
        <v>5</v>
      </c>
      <c r="B69" s="34" t="s">
        <v>59</v>
      </c>
      <c r="C69" s="34"/>
      <c r="D69" s="34"/>
      <c r="F69" s="4"/>
    </row>
    <row r="70" spans="1:9" ht="13.9" x14ac:dyDescent="0.4">
      <c r="A70" s="7">
        <v>6</v>
      </c>
      <c r="B70" s="32" t="s">
        <v>60</v>
      </c>
      <c r="C70" s="32"/>
      <c r="D70" s="32"/>
      <c r="F70" s="4"/>
    </row>
    <row r="71" spans="1:9" ht="13.9" x14ac:dyDescent="0.4">
      <c r="A71" s="7">
        <v>7</v>
      </c>
      <c r="B71" s="30" t="s">
        <v>61</v>
      </c>
      <c r="C71" s="30"/>
      <c r="D71" s="30"/>
      <c r="F71" s="4"/>
    </row>
    <row r="72" spans="1:9" ht="13.9" x14ac:dyDescent="0.4">
      <c r="A72" s="7">
        <v>8</v>
      </c>
      <c r="B72" s="30" t="s">
        <v>62</v>
      </c>
      <c r="C72" s="30"/>
      <c r="D72" s="30"/>
      <c r="F72" s="4"/>
      <c r="G72" s="31"/>
      <c r="H72" s="31"/>
      <c r="I72" s="31"/>
    </row>
    <row r="73" spans="1:9" ht="13.9" x14ac:dyDescent="0.4">
      <c r="A73" s="7">
        <v>9</v>
      </c>
      <c r="B73" s="30" t="s">
        <v>63</v>
      </c>
      <c r="C73" s="30"/>
      <c r="D73" s="30"/>
      <c r="F73" s="4"/>
      <c r="G73" s="31"/>
      <c r="H73" s="31"/>
      <c r="I73" s="31"/>
    </row>
    <row r="74" spans="1:9" x14ac:dyDescent="0.35">
      <c r="A74" s="7">
        <v>10</v>
      </c>
      <c r="B74" s="30" t="s">
        <v>64</v>
      </c>
      <c r="C74" s="30"/>
      <c r="D74" s="30"/>
    </row>
    <row r="75" spans="1:9" x14ac:dyDescent="0.35">
      <c r="A75" s="7">
        <v>11</v>
      </c>
      <c r="B75" s="30" t="s">
        <v>65</v>
      </c>
      <c r="C75" s="30"/>
      <c r="D75" s="30"/>
    </row>
    <row r="76" spans="1:9" x14ac:dyDescent="0.35">
      <c r="A76" s="7">
        <v>12</v>
      </c>
      <c r="B76" s="30" t="s">
        <v>66</v>
      </c>
      <c r="C76" s="30"/>
      <c r="D76" s="30"/>
    </row>
    <row r="77" spans="1:9" x14ac:dyDescent="0.35">
      <c r="A77" s="7">
        <v>13</v>
      </c>
      <c r="B77" s="30" t="s">
        <v>67</v>
      </c>
      <c r="C77" s="30"/>
      <c r="D77" s="30"/>
    </row>
    <row r="78" spans="1:9" x14ac:dyDescent="0.35">
      <c r="A78" s="7">
        <v>14</v>
      </c>
      <c r="B78" s="30" t="s">
        <v>68</v>
      </c>
      <c r="C78" s="30"/>
      <c r="D78" s="30"/>
    </row>
    <row r="79" spans="1:9" x14ac:dyDescent="0.35">
      <c r="A79" s="7">
        <v>15</v>
      </c>
      <c r="B79" s="30" t="s">
        <v>69</v>
      </c>
      <c r="C79" s="30"/>
      <c r="D79" s="30"/>
    </row>
    <row r="80" spans="1:9" x14ac:dyDescent="0.35">
      <c r="A80" s="7">
        <v>16</v>
      </c>
      <c r="B80" s="30" t="s">
        <v>71</v>
      </c>
      <c r="C80" s="30"/>
      <c r="D80" s="30"/>
    </row>
  </sheetData>
  <mergeCells count="18">
    <mergeCell ref="B74:D74"/>
    <mergeCell ref="B65:D65"/>
    <mergeCell ref="B66:D66"/>
    <mergeCell ref="B67:D67"/>
    <mergeCell ref="B68:D68"/>
    <mergeCell ref="B69:D69"/>
    <mergeCell ref="G73:I73"/>
    <mergeCell ref="B70:D70"/>
    <mergeCell ref="B71:D71"/>
    <mergeCell ref="B72:D72"/>
    <mergeCell ref="B73:D73"/>
    <mergeCell ref="G72:I72"/>
    <mergeCell ref="B75:D75"/>
    <mergeCell ref="B76:D76"/>
    <mergeCell ref="B77:D77"/>
    <mergeCell ref="B79:D79"/>
    <mergeCell ref="B80:D80"/>
    <mergeCell ref="B78:D78"/>
  </mergeCells>
  <phoneticPr fontId="13" type="noConversion"/>
  <printOptions horizontalCentered="1"/>
  <pageMargins left="0.23622047244094491" right="0.23622047244094491" top="0.35433070866141736" bottom="0.35433070866141736" header="0.11811023622047245" footer="0.11811023622047245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443d3e-3aff-40c0-b432-35fe98305788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318CC80D40BE4EBABC9EA5B834967E" ma:contentTypeVersion="18" ma:contentTypeDescription="Opprett et nytt dokument." ma:contentTypeScope="" ma:versionID="a20af973a5cd0606221e04be0fcd389d">
  <xsd:schema xmlns:xsd="http://www.w3.org/2001/XMLSchema" xmlns:xs="http://www.w3.org/2001/XMLSchema" xmlns:p="http://schemas.microsoft.com/office/2006/metadata/properties" xmlns:ns2="f8443d3e-3aff-40c0-b432-35fe98305788" xmlns:ns3="9e538389-cabc-4d4e-918a-8beb7ac0ecaa" xmlns:ns4="e043f683-c2e2-4de3-8783-2411189a2084" targetNamespace="http://schemas.microsoft.com/office/2006/metadata/properties" ma:root="true" ma:fieldsID="0dc14e5bec5ba9e47d25554b241b95e4" ns2:_="" ns3:_="" ns4:_="">
    <xsd:import namespace="f8443d3e-3aff-40c0-b432-35fe98305788"/>
    <xsd:import namespace="9e538389-cabc-4d4e-918a-8beb7ac0ecaa"/>
    <xsd:import namespace="e043f683-c2e2-4de3-8783-2411189a20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43d3e-3aff-40c0-b432-35fe983057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24a3fe0-73f8-4d7b-8fd2-359a8e2b14c9}" ma:internalName="TaxCatchAll" ma:showField="CatchAllData" ma:web="e043f683-c2e2-4de3-8783-2411189a20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3f683-c2e2-4de3-8783-2411189a2084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9B4C6-5026-4AEB-9A91-D1836ECBFFC8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f8443d3e-3aff-40c0-b432-35fe98305788"/>
    <ds:schemaRef ds:uri="http://schemas.microsoft.com/office/infopath/2007/PartnerControls"/>
    <ds:schemaRef ds:uri="http://purl.org/dc/terms/"/>
    <ds:schemaRef ds:uri="e043f683-c2e2-4de3-8783-2411189a2084"/>
    <ds:schemaRef ds:uri="9e538389-cabc-4d4e-918a-8beb7ac0ecaa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9C5A0A-DA5D-4C14-8CAD-1603A980D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443d3e-3aff-40c0-b432-35fe98305788"/>
    <ds:schemaRef ds:uri="9e538389-cabc-4d4e-918a-8beb7ac0ecaa"/>
    <ds:schemaRef ds:uri="e043f683-c2e2-4de3-8783-2411189a20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2B5100-1F75-4C6E-8DDF-EB749257ABA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Resultat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2025-03-03T07:24:30Z</dcterms:created>
  <dcterms:modified xsi:type="dcterms:W3CDTF">2025-05-12T20:07:50Z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0x01010098318CC80D40BE4EBABC9EA5B834967E</vt:lpwstr>
  </property>
  <property fmtid="{D5CDD505-2E9C-101B-9397-08002B2CF9AE}" pid="3" name="MediaServiceImageTags">
    <vt:lpwstr/>
  </property>
</Properties>
</file>