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idrettsforbundet-my.sharepoint.com/personal/rune_solberg_drammenir_no/Documents/Dokumenter/Saker/OFS/2025/Innstilling/"/>
    </mc:Choice>
  </mc:AlternateContent>
  <xr:revisionPtr revIDLastSave="17" documentId="8_{43B7DD99-A2E8-415D-8429-10699436F93F}" xr6:coauthVersionLast="47" xr6:coauthVersionMax="47" xr10:uidLastSave="{6D49A6A5-9DF0-4787-8443-4195E7B2B546}"/>
  <bookViews>
    <workbookView xWindow="-120" yWindow="-120" windowWidth="29040" windowHeight="15720" xr2:uid="{54BFAD9B-C59B-489B-84EF-6EEBB8288D38}"/>
  </bookViews>
  <sheets>
    <sheet name="Handlemåte C" sheetId="1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 i="11" l="1"/>
  <c r="M3" i="11"/>
  <c r="M4" i="11"/>
  <c r="M5" i="11"/>
  <c r="M6" i="11"/>
  <c r="M7" i="11"/>
  <c r="M8" i="11"/>
  <c r="M9" i="11"/>
  <c r="M10" i="11"/>
  <c r="M11" i="11"/>
  <c r="M2" i="11"/>
  <c r="L12" i="11"/>
  <c r="K12" i="11"/>
  <c r="M12" i="11" l="1"/>
</calcChain>
</file>

<file path=xl/sharedStrings.xml><?xml version="1.0" encoding="utf-8"?>
<sst xmlns="http://schemas.openxmlformats.org/spreadsheetml/2006/main" count="101" uniqueCount="69">
  <si>
    <t>Søker</t>
  </si>
  <si>
    <t>Anlegg</t>
  </si>
  <si>
    <t>Anleggsstatus</t>
  </si>
  <si>
    <t>Anleggskostnad</t>
  </si>
  <si>
    <t>Søknadsbeløp spillemidler</t>
  </si>
  <si>
    <t>Private tilskudd</t>
  </si>
  <si>
    <t>Moms-kompensasjon</t>
  </si>
  <si>
    <t>Dugnad</t>
  </si>
  <si>
    <t>Egenandel før OFS  (har ikke trukket fra dugnad)</t>
  </si>
  <si>
    <t>Søknadsbeløp OFS</t>
  </si>
  <si>
    <t>Egenandel etter eventuelt tilsagn fra OFS-ordningen</t>
  </si>
  <si>
    <t>Aron skyttereklubb</t>
  </si>
  <si>
    <t>Aronsløkka skytebane klubbhus</t>
  </si>
  <si>
    <t>Planlagt</t>
  </si>
  <si>
    <t>Ja</t>
  </si>
  <si>
    <t>Åronsløkka skytebane</t>
  </si>
  <si>
    <t>Drammen slalåmklubb</t>
  </si>
  <si>
    <t>Påbegynt</t>
  </si>
  <si>
    <t>Ja, men med noen mangler i søknaden</t>
  </si>
  <si>
    <t>Crossløype i Haukåsløypa</t>
  </si>
  <si>
    <t>Gapahuk</t>
  </si>
  <si>
    <t>Eksisterende</t>
  </si>
  <si>
    <t>Konnerud IL</t>
  </si>
  <si>
    <t>Skolekart Konnerud</t>
  </si>
  <si>
    <t xml:space="preserve">Konnerud IL </t>
  </si>
  <si>
    <t>Mjøndalen IF</t>
  </si>
  <si>
    <t>Vassenga 7er kunstis/kunstgress</t>
  </si>
  <si>
    <t>Mjøndalen tennisklubb</t>
  </si>
  <si>
    <t>Rehabilitering av padelbane</t>
  </si>
  <si>
    <t>Svelvik tennisklubb</t>
  </si>
  <si>
    <t>Svelvik padelhall</t>
  </si>
  <si>
    <t xml:space="preserve">Vikåsen IL </t>
  </si>
  <si>
    <t>Rehabiltiering av Åsen kunstgress 11er</t>
  </si>
  <si>
    <t>DIR prioritet</t>
  </si>
  <si>
    <t>Søknadsberettiget
iflg. DK</t>
  </si>
  <si>
    <r>
      <rPr>
        <b/>
        <sz val="11"/>
        <color theme="1"/>
        <rFont val="Aptos Narrow"/>
        <family val="2"/>
        <scheme val="minor"/>
      </rPr>
      <t>Generelt:</t>
    </r>
    <r>
      <rPr>
        <sz val="11"/>
        <color theme="1"/>
        <rFont val="Aptos Narrow"/>
        <family val="2"/>
        <scheme val="minor"/>
      </rPr>
      <t xml:space="preserve"> Rehbilitering av banen. Svært dårlig forfatning. 
</t>
    </r>
    <r>
      <rPr>
        <b/>
        <sz val="11"/>
        <color theme="9" tint="-0.499984740745262"/>
        <rFont val="Aptos Narrow"/>
        <family val="2"/>
        <scheme val="minor"/>
      </rPr>
      <t>Kriterium 1:</t>
    </r>
    <r>
      <rPr>
        <sz val="11"/>
        <color theme="9" tint="-0.499984740745262"/>
        <rFont val="Aptos Narrow"/>
        <family val="2"/>
        <scheme val="minor"/>
      </rPr>
      <t xml:space="preserve"> OK
</t>
    </r>
    <r>
      <rPr>
        <b/>
        <sz val="11"/>
        <color theme="9" tint="-0.499984740745262"/>
        <rFont val="Aptos Narrow"/>
        <family val="2"/>
        <scheme val="minor"/>
      </rPr>
      <t xml:space="preserve">Kriterium 2: </t>
    </r>
    <r>
      <rPr>
        <sz val="11"/>
        <color theme="9" tint="-0.499984740745262"/>
        <rFont val="Aptos Narrow"/>
        <family val="2"/>
        <scheme val="minor"/>
      </rPr>
      <t>OK</t>
    </r>
  </si>
  <si>
    <r>
      <rPr>
        <b/>
        <sz val="11"/>
        <color theme="1"/>
        <rFont val="Aptos Narrow"/>
        <family val="2"/>
      </rPr>
      <t>Generelt:</t>
    </r>
    <r>
      <rPr>
        <sz val="11"/>
        <color theme="1"/>
        <rFont val="Aptos Narrow"/>
        <family val="2"/>
      </rPr>
      <t xml:space="preserve"> Aron skytterklubb søker 750 000 kroner til et nyttklubbhus på deres skytebane på Aronsløkka. Nåværende klubbhus må rives, da den står på naboens tomt, og er lite funksjonell. Etter spillemidler og momskompensasjon vil klubben sitte igjen med en egenandel på 946 689 kroner.
</t>
    </r>
    <r>
      <rPr>
        <b/>
        <sz val="11"/>
        <color theme="9" tint="-0.499984740745262"/>
        <rFont val="Aptos Narrow"/>
        <family val="2"/>
      </rPr>
      <t xml:space="preserve">Kriterium 1: </t>
    </r>
    <r>
      <rPr>
        <sz val="11"/>
        <color rgb="FFFF0000"/>
        <rFont val="Aptos Narrow"/>
        <family val="2"/>
      </rPr>
      <t xml:space="preserve">Det gjenstår å få på plass en leieavtale på 30 år. Drammen Eiendom KF. </t>
    </r>
    <r>
      <rPr>
        <sz val="11"/>
        <color theme="1"/>
        <rFont val="Aptos Narrow"/>
        <family val="2"/>
      </rPr>
      <t>DK er positiv til søknaden.</t>
    </r>
    <r>
      <rPr>
        <b/>
        <sz val="11"/>
        <color theme="9" tint="-0.499984740745262"/>
        <rFont val="Aptos Narrow"/>
        <family val="2"/>
      </rPr>
      <t xml:space="preserve"> Anbefales. </t>
    </r>
    <r>
      <rPr>
        <sz val="11"/>
        <color theme="1"/>
        <rFont val="Aptos Narrow"/>
        <family val="2"/>
      </rPr>
      <t xml:space="preserve">
</t>
    </r>
    <r>
      <rPr>
        <b/>
        <sz val="11"/>
        <color theme="9" tint="-0.499984740745262"/>
        <rFont val="Aptos Narrow"/>
        <family val="2"/>
      </rPr>
      <t>Kriterium 2:</t>
    </r>
    <r>
      <rPr>
        <sz val="11"/>
        <color theme="9" tint="-0.499984740745262"/>
        <rFont val="Aptos Narrow"/>
        <family val="2"/>
      </rPr>
      <t xml:space="preserve"> OK</t>
    </r>
  </si>
  <si>
    <r>
      <t xml:space="preserve">Generelt: MIF søker om 1 500 000 kroner til bygging av 7er kunstis/kunstgress på Vassenga. 
</t>
    </r>
    <r>
      <rPr>
        <b/>
        <sz val="11"/>
        <color theme="9" tint="-0.499984740745262"/>
        <rFont val="Aptos Narrow"/>
        <family val="2"/>
        <scheme val="minor"/>
      </rPr>
      <t>Kriterium 1:</t>
    </r>
    <r>
      <rPr>
        <sz val="11"/>
        <color theme="1"/>
        <rFont val="Aptos Narrow"/>
        <family val="2"/>
        <scheme val="minor"/>
      </rPr>
      <t xml:space="preserve"> Idrettsforeningen mottok 2 500 000 kroner til formålet i handlings- og økonomiplan 2023-2026. Etter spillemidler, private tilskudd,  kommunalt tilskudd og momskompenasjon sitter klubben igjen med en egenandel rett i overkant av 2 millioner. Idrettsforeningen har søkt kommunal lånegaranti til lånet de tar opp i forbindelse med prosjektet, men da topp og bredde er organisert i samme organisasjon frem til 01.01.2026, vil ikke søknaden kunne behandles før i 2026. </t>
    </r>
    <r>
      <rPr>
        <b/>
        <sz val="11"/>
        <color theme="9" tint="-0.499984740745262"/>
        <rFont val="Aptos Narrow"/>
        <family val="2"/>
        <scheme val="minor"/>
      </rPr>
      <t>Anbefaler at søknaden anbefales av DIR.</t>
    </r>
    <r>
      <rPr>
        <sz val="11"/>
        <color theme="1"/>
        <rFont val="Aptos Narrow"/>
        <family val="2"/>
        <scheme val="minor"/>
      </rPr>
      <t xml:space="preserve">
 Kriterium 2: OK</t>
    </r>
  </si>
  <si>
    <r>
      <t xml:space="preserve">Generelt: Aron skyttereklubb søker om 525 000 kroner til bygging av 20 nye målskiver på deres skytebane. 
</t>
    </r>
    <r>
      <rPr>
        <b/>
        <sz val="11"/>
        <color theme="9" tint="-0.499984740745262"/>
        <rFont val="Aptos Narrow"/>
        <family val="2"/>
      </rPr>
      <t>Kriterium 1</t>
    </r>
    <r>
      <rPr>
        <sz val="11"/>
        <color theme="1"/>
        <rFont val="Aptos Narrow"/>
        <family val="2"/>
      </rPr>
      <t xml:space="preserve">: </t>
    </r>
    <r>
      <rPr>
        <sz val="11"/>
        <color rgb="FFFF0000"/>
        <rFont val="Aptos Narrow"/>
        <family val="2"/>
      </rPr>
      <t>Det gjenstår å få på plass en leieavtale på 30 år. Drammen Eiendom KF.</t>
    </r>
    <r>
      <rPr>
        <sz val="11"/>
        <color theme="1"/>
        <rFont val="Aptos Narrow"/>
        <family val="2"/>
      </rPr>
      <t xml:space="preserve"> DK er positiv til søknaden. </t>
    </r>
    <r>
      <rPr>
        <b/>
        <sz val="11"/>
        <color theme="9" tint="-0.499984740745262"/>
        <rFont val="Aptos Narrow"/>
        <family val="2"/>
      </rPr>
      <t>Anbefales</t>
    </r>
    <r>
      <rPr>
        <sz val="11"/>
        <color theme="1"/>
        <rFont val="Aptos Narrow"/>
        <family val="2"/>
      </rPr>
      <t xml:space="preserve">. 
</t>
    </r>
    <r>
      <rPr>
        <b/>
        <sz val="11"/>
        <color theme="9" tint="-0.499984740745262"/>
        <rFont val="Aptos Narrow"/>
        <family val="2"/>
      </rPr>
      <t>Kriterium 2:</t>
    </r>
    <r>
      <rPr>
        <sz val="11"/>
        <color theme="9" tint="-0.499984740745262"/>
        <rFont val="Aptos Narrow"/>
        <family val="2"/>
      </rPr>
      <t xml:space="preserve"> OK</t>
    </r>
  </si>
  <si>
    <r>
      <rPr>
        <b/>
        <sz val="11"/>
        <rFont val="Aptos Narrow"/>
        <family val="2"/>
        <scheme val="minor"/>
      </rPr>
      <t>Generelt:</t>
    </r>
    <r>
      <rPr>
        <sz val="11"/>
        <color theme="1"/>
        <rFont val="Aptos Narrow"/>
        <family val="2"/>
        <scheme val="minor"/>
      </rPr>
      <t xml:space="preserve"> Drammen Slalåmklubb søker om 1 438 826 kroner til rehabilitering av slalåmbakken i Haukåsløypa. 
 </t>
    </r>
    <r>
      <rPr>
        <b/>
        <sz val="11"/>
        <color theme="9" tint="-0.499984740745262"/>
        <rFont val="Aptos Narrow"/>
        <family val="2"/>
        <scheme val="minor"/>
      </rPr>
      <t xml:space="preserve">Kriterium </t>
    </r>
    <r>
      <rPr>
        <sz val="11"/>
        <color theme="1"/>
        <rFont val="Aptos Narrow"/>
        <family val="2"/>
        <scheme val="minor"/>
      </rPr>
      <t>1: Til nå er 1 742 172 av 3 753 457 kroner betalt (gjestår 2011 285 kr). Leieavtalen med privatperson og eiendomsselskap er signert, men ikke tinglyst. Leieavtale med Drammen kommune er ikke lang nok. Dersom leieavtale og finansiering faller på plass, vil idrettslaget sitte igjen med en egenandel 985 494 kroner, som er lavere enn tilskuddet klubben søker om.</t>
    </r>
    <r>
      <rPr>
        <sz val="11"/>
        <color rgb="FFFF0000"/>
        <rFont val="Aptos Narrow"/>
        <family val="2"/>
        <scheme val="minor"/>
      </rPr>
      <t xml:space="preserve"> </t>
    </r>
    <r>
      <rPr>
        <sz val="11"/>
        <rFont val="Aptos Narrow"/>
        <family val="2"/>
        <scheme val="minor"/>
      </rPr>
      <t>Dersom klubben prioriterer barnebakken og slalåmbakken har de stor nok egenandel -</t>
    </r>
    <r>
      <rPr>
        <b/>
        <sz val="11"/>
        <color theme="9" tint="-0.499984740745262"/>
        <rFont val="Aptos Narrow"/>
        <family val="2"/>
        <scheme val="minor"/>
      </rPr>
      <t xml:space="preserve"> dermed er finansieringsplanen OK. </t>
    </r>
    <r>
      <rPr>
        <sz val="11"/>
        <color rgb="FFFF0000"/>
        <rFont val="Aptos Narrow"/>
        <family val="2"/>
        <scheme val="minor"/>
      </rPr>
      <t xml:space="preserve">
</t>
    </r>
    <r>
      <rPr>
        <b/>
        <sz val="11"/>
        <color rgb="FFFF0000"/>
        <rFont val="Aptos Narrow"/>
        <family val="2"/>
        <scheme val="minor"/>
      </rPr>
      <t>Kriterium 2:</t>
    </r>
    <r>
      <rPr>
        <sz val="11"/>
        <color rgb="FFFF0000"/>
        <rFont val="Aptos Narrow"/>
        <family val="2"/>
        <scheme val="minor"/>
      </rPr>
      <t xml:space="preserve"> Søknadssummen er kr. 187.673 høyere enn 1/3 av anleggskostnaden. </t>
    </r>
    <r>
      <rPr>
        <b/>
        <sz val="11"/>
        <color theme="9" tint="-0.499984740745262"/>
        <rFont val="Aptos Narrow"/>
        <family val="2"/>
        <scheme val="minor"/>
      </rPr>
      <t>Anbefaler at SLK tildeles kr 985.494.</t>
    </r>
    <r>
      <rPr>
        <sz val="11"/>
        <color theme="1"/>
        <rFont val="Aptos Narrow"/>
        <family val="2"/>
        <scheme val="minor"/>
      </rPr>
      <t xml:space="preserve"> Justert.</t>
    </r>
  </si>
  <si>
    <r>
      <rPr>
        <b/>
        <sz val="11"/>
        <color theme="1"/>
        <rFont val="Aptos Narrow"/>
        <family val="2"/>
      </rPr>
      <t>Generelt:</t>
    </r>
    <r>
      <rPr>
        <sz val="11"/>
        <color theme="1"/>
        <rFont val="Aptos Narrow"/>
        <family val="2"/>
      </rPr>
      <t xml:space="preserve"> Arbeidet er påbegynt. De søker om 368 861 kroner til rehabilitering av barnebakken i Haukåsløypa. Arbeidet inkluderer å bytte lysanlegget til LED, og rehabilitere snøproduksjonsanlegget. Etter spillemidler, momskompensasjon og private tilskudd vil klubben sitte igjen med en egenandel på 429 512 kroner . Leieavtalen må tinglyses, og idrettslaget må dokumentere fullfinansiering før søknaden kan godkjennes i spillemiddelordningen. 
</t>
    </r>
    <r>
      <rPr>
        <b/>
        <sz val="11"/>
        <color theme="9" tint="-0.499984740745262"/>
        <rFont val="Aptos Narrow"/>
        <family val="2"/>
      </rPr>
      <t xml:space="preserve">Kriterium 1: </t>
    </r>
    <r>
      <rPr>
        <sz val="11"/>
        <rFont val="Aptos Narrow"/>
        <family val="2"/>
      </rPr>
      <t xml:space="preserve">SLK bruker samme konto for å dokumentere egenandel på de forskjellige prosjektene (de har EN bankkonto på ca 1 MNOK). Med en egenandel på 429 512 kr (som de har i banken) er prosjektet fullfinansiert. </t>
    </r>
    <r>
      <rPr>
        <sz val="11"/>
        <color theme="1"/>
        <rFont val="Aptos Narrow"/>
        <family val="2"/>
      </rPr>
      <t xml:space="preserve">Alle grunneiere har underskrevet nødvendige dokuementer som sikrer bruksrett i 30 år. Søknaden ligger i Kartverket.  
</t>
    </r>
    <r>
      <rPr>
        <b/>
        <sz val="11"/>
        <color rgb="FFFF0000"/>
        <rFont val="Aptos Narrow"/>
        <family val="2"/>
      </rPr>
      <t>Kriterium 2:</t>
    </r>
    <r>
      <rPr>
        <sz val="11"/>
        <color theme="1"/>
        <rFont val="Aptos Narrow"/>
        <family val="2"/>
      </rPr>
      <t xml:space="preserve"> </t>
    </r>
    <r>
      <rPr>
        <sz val="11"/>
        <color rgb="FFFF0000"/>
        <rFont val="Aptos Narrow"/>
        <family val="2"/>
      </rPr>
      <t>Søknadssummen er kr. 55.087 høyere</t>
    </r>
    <r>
      <rPr>
        <sz val="11"/>
        <color theme="1"/>
        <rFont val="Aptos Narrow"/>
        <family val="2"/>
      </rPr>
      <t xml:space="preserve"> </t>
    </r>
    <r>
      <rPr>
        <sz val="11"/>
        <color rgb="FFFF0000"/>
        <rFont val="Aptos Narrow"/>
        <family val="2"/>
      </rPr>
      <t>enn 1/3 av anleggskostanden. Justert.</t>
    </r>
    <r>
      <rPr>
        <sz val="11"/>
        <color theme="1"/>
        <rFont val="Aptos Narrow"/>
        <family val="2"/>
      </rPr>
      <t xml:space="preserve"> Søknadssummen er lik søknadssummen på spillemidler.</t>
    </r>
  </si>
  <si>
    <r>
      <rPr>
        <b/>
        <sz val="11"/>
        <color theme="1"/>
        <rFont val="Aptos Narrow"/>
        <family val="2"/>
        <scheme val="minor"/>
      </rPr>
      <t>Generelt:</t>
    </r>
    <r>
      <rPr>
        <sz val="11"/>
        <color theme="1"/>
        <rFont val="Aptos Narrow"/>
        <family val="2"/>
        <scheme val="minor"/>
      </rPr>
      <t xml:space="preserve"> Svelvik padeltennisklubb søker om 3 793 117 kroner til bygging av en padeltennishall på Ebbestad. Klubben er i dialog med banken for å få plass dokumentasjon på finansiering (indikativt lånetilsagn), og vil søke kommunal lånegaranti for lånet de må ta opp. Søknadsbeløp er noe usikkert, da det ikke foreligger målsatte tegninger av det planlagte anlegget.  Dersom lånetilsagn er på plass sammen med målsatte tegninger kan styret vurdere denne handlemåten.
</t>
    </r>
    <r>
      <rPr>
        <b/>
        <sz val="11"/>
        <color theme="9" tint="-0.499984740745262"/>
        <rFont val="Aptos Narrow"/>
        <family val="2"/>
        <scheme val="minor"/>
      </rPr>
      <t xml:space="preserve">Kriterium 1: Indikativt lånetilsagn er gitt. </t>
    </r>
    <r>
      <rPr>
        <sz val="11"/>
        <color theme="9" tint="-0.499984740745262"/>
        <rFont val="Aptos Narrow"/>
        <family val="2"/>
        <scheme val="minor"/>
      </rPr>
      <t>Under forutsetning av at  målsatte tegninger er på plass er alt OK.</t>
    </r>
    <r>
      <rPr>
        <sz val="11"/>
        <color theme="1"/>
        <rFont val="Aptos Narrow"/>
        <family val="2"/>
        <scheme val="minor"/>
      </rPr>
      <t xml:space="preserve">
</t>
    </r>
    <r>
      <rPr>
        <b/>
        <sz val="11"/>
        <color theme="9" tint="-0.499984740745262"/>
        <rFont val="Aptos Narrow"/>
        <family val="2"/>
        <scheme val="minor"/>
      </rPr>
      <t>Kriterium 2</t>
    </r>
    <r>
      <rPr>
        <sz val="11"/>
        <color theme="9" tint="-0.499984740745262"/>
        <rFont val="Aptos Narrow"/>
        <family val="2"/>
        <scheme val="minor"/>
      </rPr>
      <t>: OK</t>
    </r>
  </si>
  <si>
    <t xml:space="preserve"> Drammen idrettsråds motivasjon for tildelingen</t>
  </si>
  <si>
    <t xml:space="preserve">Svært allmennyttig formål. </t>
  </si>
  <si>
    <t>Kriterium 1: OK
Kriterium 2: Søknadssummen var kr. 16.750 høyere enn 1/3 av anleggskostnaden. Justert. Søknadssummen er kr. 8.000 over tippemiddelsøknaden (OK).</t>
  </si>
  <si>
    <t>Dette er det minste prosjektet det søkes midler til. Et skolekart vil være til stor almennytte for barn og unge. Innstilles som 1. prioritet.</t>
  </si>
  <si>
    <t>Padel er blitt en populær sport som utøves av mange. Rehabiliteringen er ikke kostbar og gi mulighet for utøvelse av padel i mange år fremover. Søknadssummen er redusert av DIR iht. vårt seleksjonskriterium 2 (at OFS-tilskudd gis med maksimalt 1/3 av anleggets kostnad). Innstilles av DIR som 2. prioritet.</t>
  </si>
  <si>
    <t xml:space="preserve">En rehabilitering av barnebakken som også inkluderer bytte til led-lys og et bedre snøproduksjonsanlegg være et lavterskel tilbud som vil introdusere alpint for barn i Drammensregionen. Søknadssummen er redusert av DIR iht. vårt seleksjonskriterium 2 (at OFS-tilskudd gis med maksimalt 1/3 av anleggets kostnad). Under forutsetning av at anlegget kan fullfinansieres innstiller DIR anlegget som 3. prioritet. </t>
  </si>
  <si>
    <t>Nytt kunstgress/-is er under bygging på Mjøndalen. DIR innstiller anlegget som 7. prioritet.</t>
  </si>
  <si>
    <t>Åsen kunstgress er utslitt, og trenger nytt dekke. Den er blitt brukt både som treningsarena og skolegård. Det er viktig for DIR at også relativt små klubber får realisert sine anlegg. Innstilles av DIR som 8. prioritet.</t>
  </si>
  <si>
    <t>Svelvik tennisklubb skal oppføre en ny padelhall. Det er viktig for DIR at det oppføres nye anlegg også i de geografiske ytterpunktene av kommunen. Under forutsetning av at målsatte tegninger kommer på plass, og at anlegget kan fullfinansieres, innstiller DIR padelhallen i Svelvik som 9. prioritet.</t>
  </si>
  <si>
    <t>Drammen idrettsråds motivasjon for å innstille søknaden</t>
  </si>
  <si>
    <t>På grunn av sikkerheten vil Aron skytterklubb flytte 20 målskiver. Målarrangementet må bygges på nytt på ny lokasjon. Under forutsetning av at Drammen Eiendom KF gir ny festeavtale på 30 år, og at anlegget kan fullfinansieres, instiller DIR anlegget som 4. prioritet.</t>
  </si>
  <si>
    <t>Aron skytterklubb sitt eksisterende klubbhus står delvis på nabotomta. Det må rives, flyttes og bygges nytt. I dag har Aron en festeavtale med Drammen Eiendom KF sammen med Skimore. Under forutsetning av at Drammen Eiendom KF innvilger ny festeavtale for Aron, og at anlegget kan fullfinansieres innstiller Drammen idrettsråd denne søknaden som 5. prioritet.</t>
  </si>
  <si>
    <t>Drammen slalåmklubb skal rehabiltere hovedløypa som også omfatter skiheis, nedfart, lysanlegg og snøproduksjonsanlegg. DIR har redusert søknadssummen i tråd med vårt seleksjonskriterium 1 (at summen av private og offentlige tilskudd ikke skal overstige kontantsummen i anlegget). Under forutsetning av at prosjektet kan fullfinansieres og at klubben gis rett til grunn i 30 år innstiller DIR anlegget som 6.prioritet.</t>
  </si>
  <si>
    <t xml:space="preserve"> Konnerud IL skal bygge et stadionbygg til idrettslige aktiviteter, trening og arrangementer. Idrettslaget skriver samtidig at anlegget må stå klart før ski NM i 2027. Søknaden inneholdt opprinnelig to deler, der aktivitetssal måtte inn som egen søknad grunnet regler i tippemiddelsøknaden. DIR innstiller stadionbygget som 10. prioritet.</t>
  </si>
  <si>
    <t>DIR anbefalt tildelings-beløp full tildeling</t>
  </si>
  <si>
    <t>IF Hellas</t>
  </si>
  <si>
    <t>Hyllåsen O-kart</t>
  </si>
  <si>
    <t>Kunstgress - Consto arena</t>
  </si>
  <si>
    <t>Konnerudhallen</t>
  </si>
  <si>
    <t xml:space="preserve">Haukåsløypa Slalåmbakke </t>
  </si>
  <si>
    <t>Undervarme-anlegg Konnerud kunstgress</t>
  </si>
  <si>
    <t>Tråkkemaskin-garasje</t>
  </si>
  <si>
    <t>Aktivitetssal i arrangements-bygg Konnerud skistadion</t>
  </si>
  <si>
    <t>Arrangements-bygg Konnerud skistadion</t>
  </si>
  <si>
    <t>Barnebakken i Haukåsløypa</t>
  </si>
  <si>
    <t xml:space="preserve">kr 3 450 000
</t>
  </si>
  <si>
    <t xml:space="preserve">DIR anbefalt tildelings-beløp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</si>
</sst>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kr&quot;\ #,##0;[Red]&quot;kr&quot;\ \-#,##0"/>
    <numFmt numFmtId="164" formatCode="&quot;kr&quot;\ #,##0"/>
    <numFmt numFmtId="165" formatCode="&quot;kr&quot;\ #,##0.00"/>
  </numFmts>
  <fonts count="16">
    <font>
      <sz val="11"/>
      <color theme="1"/>
      <name val="Aptos Narrow"/>
      <family val="2"/>
      <scheme val="minor"/>
    </font>
    <font>
      <sz val="11"/>
      <color rgb="FFFF0000"/>
      <name val="Aptos Narrow"/>
      <family val="2"/>
      <scheme val="minor"/>
    </font>
    <font>
      <b/>
      <sz val="11"/>
      <color theme="1"/>
      <name val="Aptos Narrow"/>
      <family val="2"/>
      <scheme val="minor"/>
    </font>
    <font>
      <b/>
      <sz val="11"/>
      <color theme="1"/>
      <name val="Aptos Narrow"/>
      <family val="2"/>
    </font>
    <font>
      <sz val="11"/>
      <color theme="1"/>
      <name val="Aptos Narrow"/>
      <family val="2"/>
    </font>
    <font>
      <sz val="11"/>
      <name val="Aptos Narrow"/>
      <family val="2"/>
    </font>
    <font>
      <b/>
      <sz val="11"/>
      <color rgb="FFFF0000"/>
      <name val="Aptos Narrow"/>
      <family val="2"/>
    </font>
    <font>
      <sz val="11"/>
      <color rgb="FFFF0000"/>
      <name val="Aptos Narrow"/>
      <family val="2"/>
    </font>
    <font>
      <b/>
      <sz val="11"/>
      <color theme="9" tint="-0.499984740745262"/>
      <name val="Aptos Narrow"/>
      <family val="2"/>
    </font>
    <font>
      <sz val="11"/>
      <color theme="9" tint="-0.499984740745262"/>
      <name val="Aptos Narrow"/>
      <family val="2"/>
    </font>
    <font>
      <b/>
      <sz val="11"/>
      <color rgb="FFFF0000"/>
      <name val="Aptos Narrow"/>
      <family val="2"/>
      <scheme val="minor"/>
    </font>
    <font>
      <b/>
      <sz val="11"/>
      <color theme="9" tint="-0.499984740745262"/>
      <name val="Aptos Narrow"/>
      <family val="2"/>
      <scheme val="minor"/>
    </font>
    <font>
      <sz val="11"/>
      <color theme="9" tint="-0.499984740745262"/>
      <name val="Aptos Narrow"/>
      <family val="2"/>
      <scheme val="minor"/>
    </font>
    <font>
      <b/>
      <sz val="11"/>
      <name val="Aptos Narrow"/>
      <family val="2"/>
      <scheme val="minor"/>
    </font>
    <font>
      <sz val="11"/>
      <name val="Aptos Narrow"/>
      <family val="2"/>
      <scheme val="minor"/>
    </font>
    <font>
      <sz val="11"/>
      <color rgb="FF000000"/>
      <name val="Aptos Narrow"/>
      <family val="2"/>
      <scheme val="minor"/>
    </font>
  </fonts>
  <fills count="10">
    <fill>
      <patternFill patternType="none"/>
    </fill>
    <fill>
      <patternFill patternType="gray125"/>
    </fill>
    <fill>
      <patternFill patternType="solid">
        <fgColor rgb="FF92D050"/>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rgb="FF000000"/>
      </patternFill>
    </fill>
    <fill>
      <patternFill patternType="solid">
        <fgColor rgb="FFE2EFDA"/>
        <bgColor rgb="FF000000"/>
      </patternFill>
    </fill>
    <fill>
      <patternFill patternType="solid">
        <fgColor theme="9" tint="0.79998168889431442"/>
        <bgColor rgb="FF000000"/>
      </patternFill>
    </fill>
    <fill>
      <patternFill patternType="solid">
        <fgColor theme="9" tint="0.59999389629810485"/>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s>
  <cellStyleXfs count="1">
    <xf numFmtId="0" fontId="0" fillId="0" borderId="0"/>
  </cellStyleXfs>
  <cellXfs count="56">
    <xf numFmtId="0" fontId="0" fillId="0" borderId="0" xfId="0"/>
    <xf numFmtId="0" fontId="2" fillId="2" borderId="0" xfId="0" applyFont="1" applyFill="1" applyAlignment="1">
      <alignment vertical="top"/>
    </xf>
    <xf numFmtId="0" fontId="3" fillId="3" borderId="1" xfId="0" applyFont="1" applyFill="1" applyBorder="1" applyAlignment="1">
      <alignment horizontal="left" vertical="top" wrapText="1"/>
    </xf>
    <xf numFmtId="164" fontId="3" fillId="3" borderId="1" xfId="0" applyNumberFormat="1" applyFont="1" applyFill="1" applyBorder="1" applyAlignment="1">
      <alignment horizontal="left" vertical="top" wrapText="1"/>
    </xf>
    <xf numFmtId="0" fontId="3" fillId="3" borderId="1" xfId="0" applyFont="1" applyFill="1" applyBorder="1" applyAlignment="1">
      <alignment vertical="top" wrapText="1"/>
    </xf>
    <xf numFmtId="0" fontId="4" fillId="4" borderId="1" xfId="0" applyFont="1" applyFill="1" applyBorder="1" applyAlignment="1">
      <alignment horizontal="left" vertical="top"/>
    </xf>
    <xf numFmtId="0" fontId="5" fillId="4" borderId="1" xfId="0" applyFont="1" applyFill="1" applyBorder="1" applyAlignment="1">
      <alignment horizontal="left" vertical="top" wrapText="1"/>
    </xf>
    <xf numFmtId="164" fontId="4" fillId="4" borderId="1" xfId="0" applyNumberFormat="1" applyFont="1" applyFill="1" applyBorder="1" applyAlignment="1">
      <alignment horizontal="left" vertical="top" wrapText="1"/>
    </xf>
    <xf numFmtId="0" fontId="4" fillId="0" borderId="1" xfId="0" applyFont="1" applyBorder="1" applyAlignment="1">
      <alignment vertical="top" wrapText="1"/>
    </xf>
    <xf numFmtId="164" fontId="4" fillId="5" borderId="1" xfId="0" applyNumberFormat="1" applyFont="1" applyFill="1" applyBorder="1" applyAlignment="1">
      <alignment horizontal="left" vertical="top" wrapText="1"/>
    </xf>
    <xf numFmtId="0" fontId="5" fillId="4" borderId="1" xfId="0" applyFont="1" applyFill="1" applyBorder="1" applyAlignment="1">
      <alignment horizontal="left" vertical="top"/>
    </xf>
    <xf numFmtId="0" fontId="4" fillId="4" borderId="1" xfId="0" applyFont="1" applyFill="1" applyBorder="1" applyAlignment="1">
      <alignment horizontal="left" vertical="top" wrapText="1"/>
    </xf>
    <xf numFmtId="164" fontId="7" fillId="4" borderId="1" xfId="0" applyNumberFormat="1" applyFont="1" applyFill="1" applyBorder="1" applyAlignment="1">
      <alignment horizontal="left" vertical="top" wrapText="1"/>
    </xf>
    <xf numFmtId="0" fontId="0" fillId="0" borderId="0" xfId="0" applyAlignment="1">
      <alignment horizontal="center"/>
    </xf>
    <xf numFmtId="0" fontId="4" fillId="4" borderId="3" xfId="0" applyFont="1" applyFill="1" applyBorder="1" applyAlignment="1">
      <alignment horizontal="left" vertical="top"/>
    </xf>
    <xf numFmtId="0" fontId="5" fillId="4" borderId="3" xfId="0" applyFont="1" applyFill="1" applyBorder="1" applyAlignment="1">
      <alignment horizontal="left" vertical="top" wrapText="1"/>
    </xf>
    <xf numFmtId="164" fontId="4" fillId="0" borderId="3" xfId="0" applyNumberFormat="1" applyFont="1" applyBorder="1" applyAlignment="1">
      <alignment horizontal="left" vertical="top"/>
    </xf>
    <xf numFmtId="164" fontId="4" fillId="0" borderId="3" xfId="0" applyNumberFormat="1" applyFont="1" applyBorder="1" applyAlignment="1">
      <alignment horizontal="left" vertical="top" wrapText="1"/>
    </xf>
    <xf numFmtId="164" fontId="4" fillId="4" borderId="3" xfId="0" applyNumberFormat="1" applyFont="1" applyFill="1" applyBorder="1" applyAlignment="1">
      <alignment horizontal="left" vertical="top" wrapText="1"/>
    </xf>
    <xf numFmtId="0" fontId="4" fillId="0" borderId="3" xfId="0" applyFont="1" applyBorder="1" applyAlignment="1">
      <alignment vertical="top" wrapText="1"/>
    </xf>
    <xf numFmtId="164" fontId="0" fillId="0" borderId="0" xfId="0" applyNumberFormat="1"/>
    <xf numFmtId="0" fontId="14" fillId="6" borderId="1" xfId="0" applyFont="1" applyFill="1" applyBorder="1" applyAlignment="1">
      <alignment horizontal="left" vertical="top"/>
    </xf>
    <xf numFmtId="0" fontId="14" fillId="6" borderId="1" xfId="0" applyFont="1" applyFill="1" applyBorder="1" applyAlignment="1">
      <alignment horizontal="left" vertical="top" wrapText="1"/>
    </xf>
    <xf numFmtId="6" fontId="15" fillId="6" borderId="1" xfId="0" applyNumberFormat="1" applyFont="1" applyFill="1" applyBorder="1" applyAlignment="1">
      <alignment horizontal="left" vertical="top" wrapText="1"/>
    </xf>
    <xf numFmtId="0" fontId="15" fillId="0" borderId="1" xfId="0" applyFont="1" applyBorder="1" applyAlignment="1">
      <alignment vertical="top" wrapText="1"/>
    </xf>
    <xf numFmtId="0" fontId="15" fillId="6" borderId="1" xfId="0" applyFont="1" applyFill="1" applyBorder="1" applyAlignment="1">
      <alignment horizontal="left" vertical="top" wrapText="1"/>
    </xf>
    <xf numFmtId="6" fontId="1" fillId="6" borderId="1" xfId="0" applyNumberFormat="1" applyFont="1" applyFill="1" applyBorder="1" applyAlignment="1">
      <alignment horizontal="left" vertical="top" wrapText="1"/>
    </xf>
    <xf numFmtId="0" fontId="15" fillId="6" borderId="1" xfId="0" applyFont="1" applyFill="1" applyBorder="1" applyAlignment="1">
      <alignment horizontal="left" vertical="top"/>
    </xf>
    <xf numFmtId="164" fontId="4" fillId="0" borderId="2" xfId="0" applyNumberFormat="1" applyFont="1" applyBorder="1" applyAlignment="1">
      <alignment horizontal="left" vertical="top" wrapText="1"/>
    </xf>
    <xf numFmtId="0" fontId="2" fillId="9" borderId="0" xfId="0" applyFont="1" applyFill="1" applyAlignment="1">
      <alignment horizontal="center" vertical="top"/>
    </xf>
    <xf numFmtId="0" fontId="2" fillId="9" borderId="0" xfId="0" applyFont="1" applyFill="1" applyAlignment="1">
      <alignment horizontal="center"/>
    </xf>
    <xf numFmtId="164" fontId="4" fillId="0" borderId="1" xfId="0" applyNumberFormat="1" applyFont="1" applyBorder="1" applyAlignment="1">
      <alignment horizontal="left" vertical="top"/>
    </xf>
    <xf numFmtId="6" fontId="15" fillId="0" borderId="1" xfId="0" applyNumberFormat="1" applyFont="1" applyBorder="1" applyAlignment="1">
      <alignment horizontal="left" vertical="top" wrapText="1"/>
    </xf>
    <xf numFmtId="6" fontId="14" fillId="0" borderId="1" xfId="0" applyNumberFormat="1" applyFont="1" applyBorder="1" applyAlignment="1">
      <alignment horizontal="left" vertical="top" wrapText="1"/>
    </xf>
    <xf numFmtId="6" fontId="15" fillId="0" borderId="1" xfId="0" applyNumberFormat="1" applyFont="1" applyBorder="1" applyAlignment="1">
      <alignment horizontal="left" vertical="top"/>
    </xf>
    <xf numFmtId="164" fontId="5" fillId="0" borderId="1" xfId="0" applyNumberFormat="1" applyFont="1" applyBorder="1" applyAlignment="1">
      <alignment horizontal="left" vertical="top"/>
    </xf>
    <xf numFmtId="164" fontId="4" fillId="0" borderId="1" xfId="0" applyNumberFormat="1" applyFont="1" applyBorder="1" applyAlignment="1">
      <alignment horizontal="left" vertical="top" wrapText="1"/>
    </xf>
    <xf numFmtId="0" fontId="14" fillId="0" borderId="1" xfId="0" applyFont="1" applyBorder="1" applyAlignment="1">
      <alignment horizontal="left" vertical="top"/>
    </xf>
    <xf numFmtId="0" fontId="15" fillId="0" borderId="1" xfId="0" applyFont="1" applyBorder="1" applyAlignment="1">
      <alignment horizontal="left" vertical="top"/>
    </xf>
    <xf numFmtId="164" fontId="5" fillId="0" borderId="1" xfId="0" applyNumberFormat="1" applyFont="1" applyBorder="1" applyAlignment="1">
      <alignment horizontal="left" vertical="top" wrapText="1"/>
    </xf>
    <xf numFmtId="164" fontId="3" fillId="3" borderId="3" xfId="0" applyNumberFormat="1" applyFont="1" applyFill="1" applyBorder="1" applyAlignment="1">
      <alignment horizontal="left" vertical="top"/>
    </xf>
    <xf numFmtId="0" fontId="0" fillId="0" borderId="2" xfId="0" applyBorder="1" applyAlignment="1">
      <alignment wrapText="1"/>
    </xf>
    <xf numFmtId="0" fontId="0" fillId="0" borderId="4" xfId="0" applyBorder="1" applyAlignment="1">
      <alignment wrapText="1"/>
    </xf>
    <xf numFmtId="164" fontId="5" fillId="0" borderId="2" xfId="0" applyNumberFormat="1" applyFont="1" applyBorder="1" applyAlignment="1">
      <alignment horizontal="left" vertical="top" wrapText="1"/>
    </xf>
    <xf numFmtId="0" fontId="0" fillId="0" borderId="5" xfId="0" applyBorder="1" applyAlignment="1">
      <alignment wrapText="1"/>
    </xf>
    <xf numFmtId="6" fontId="0" fillId="7" borderId="1" xfId="0" applyNumberFormat="1" applyFill="1" applyBorder="1" applyAlignment="1">
      <alignment horizontal="left" vertical="top" wrapText="1"/>
    </xf>
    <xf numFmtId="6" fontId="0" fillId="8" borderId="1" xfId="0" applyNumberFormat="1" applyFill="1" applyBorder="1" applyAlignment="1">
      <alignment horizontal="left" vertical="top" wrapText="1"/>
    </xf>
    <xf numFmtId="164" fontId="3" fillId="3" borderId="3" xfId="0" applyNumberFormat="1" applyFont="1" applyFill="1" applyBorder="1" applyAlignment="1">
      <alignment horizontal="left" vertical="top" wrapText="1"/>
    </xf>
    <xf numFmtId="164" fontId="0" fillId="9" borderId="1" xfId="0" applyNumberFormat="1" applyFill="1" applyBorder="1" applyAlignment="1">
      <alignment horizontal="left" vertical="top" wrapText="1"/>
    </xf>
    <xf numFmtId="0" fontId="0" fillId="0" borderId="6" xfId="0" applyBorder="1" applyAlignment="1">
      <alignment wrapText="1"/>
    </xf>
    <xf numFmtId="0" fontId="2" fillId="0" borderId="0" xfId="0" applyFont="1"/>
    <xf numFmtId="0" fontId="0" fillId="0" borderId="1" xfId="0" applyBorder="1" applyAlignment="1">
      <alignment wrapText="1"/>
    </xf>
    <xf numFmtId="0" fontId="14" fillId="0" borderId="1" xfId="0" applyFont="1" applyBorder="1" applyAlignment="1">
      <alignment horizontal="left" vertical="top" wrapText="1"/>
    </xf>
    <xf numFmtId="6" fontId="0" fillId="0" borderId="0" xfId="0" applyNumberFormat="1"/>
    <xf numFmtId="165" fontId="0" fillId="0" borderId="0" xfId="0" applyNumberFormat="1"/>
    <xf numFmtId="164" fontId="3" fillId="0" borderId="3" xfId="0" applyNumberFormat="1"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5262B8-3E99-4B02-98E3-DA089318FBAA}">
  <dimension ref="A1:R22"/>
  <sheetViews>
    <sheetView tabSelected="1" topLeftCell="A6" zoomScale="70" zoomScaleNormal="70" workbookViewId="0">
      <selection activeCell="B14" sqref="B14"/>
    </sheetView>
  </sheetViews>
  <sheetFormatPr baseColWidth="10" defaultRowHeight="15"/>
  <cols>
    <col min="1" max="1" width="12.7109375" customWidth="1"/>
    <col min="2" max="2" width="23.42578125" customWidth="1"/>
    <col min="3" max="3" width="17.7109375" customWidth="1"/>
    <col min="4" max="4" width="16" customWidth="1"/>
    <col min="5" max="5" width="17.42578125" customWidth="1"/>
    <col min="6" max="6" width="19.5703125" hidden="1" customWidth="1"/>
    <col min="7" max="7" width="16.140625" hidden="1" customWidth="1"/>
    <col min="8" max="8" width="13.85546875" hidden="1" customWidth="1"/>
    <col min="9" max="9" width="13" hidden="1" customWidth="1"/>
    <col min="10" max="10" width="15.28515625" hidden="1" customWidth="1"/>
    <col min="11" max="11" width="16.28515625" hidden="1" customWidth="1"/>
    <col min="12" max="12" width="17.7109375" hidden="1" customWidth="1"/>
    <col min="13" max="13" width="17.7109375" customWidth="1"/>
    <col min="14" max="14" width="11.85546875" hidden="1" customWidth="1"/>
    <col min="15" max="15" width="0" hidden="1" customWidth="1"/>
    <col min="16" max="16" width="68.5703125" hidden="1" customWidth="1"/>
    <col min="17" max="17" width="75.7109375" hidden="1" customWidth="1"/>
    <col min="18" max="18" width="15.28515625" customWidth="1"/>
  </cols>
  <sheetData>
    <row r="1" spans="1:18" ht="69.75" customHeight="1" thickBot="1">
      <c r="A1" s="1" t="s">
        <v>33</v>
      </c>
      <c r="B1" s="2" t="s">
        <v>0</v>
      </c>
      <c r="C1" s="2" t="s">
        <v>1</v>
      </c>
      <c r="D1" s="2" t="s">
        <v>2</v>
      </c>
      <c r="E1" s="3" t="s">
        <v>3</v>
      </c>
      <c r="F1" s="3" t="s">
        <v>4</v>
      </c>
      <c r="G1" s="3" t="s">
        <v>5</v>
      </c>
      <c r="H1" s="3" t="s">
        <v>6</v>
      </c>
      <c r="I1" s="3" t="s">
        <v>7</v>
      </c>
      <c r="J1" s="3" t="s">
        <v>8</v>
      </c>
      <c r="K1" s="3" t="s">
        <v>9</v>
      </c>
      <c r="L1" s="3" t="s">
        <v>56</v>
      </c>
      <c r="M1" s="3" t="s">
        <v>68</v>
      </c>
      <c r="N1" s="3" t="s">
        <v>10</v>
      </c>
      <c r="O1" s="4" t="s">
        <v>34</v>
      </c>
      <c r="P1" s="40" t="s">
        <v>42</v>
      </c>
      <c r="Q1" s="47" t="s">
        <v>51</v>
      </c>
    </row>
    <row r="2" spans="1:18" ht="30.75" thickBot="1">
      <c r="A2" s="29">
        <v>1</v>
      </c>
      <c r="B2" s="5" t="s">
        <v>22</v>
      </c>
      <c r="C2" s="6" t="s">
        <v>23</v>
      </c>
      <c r="D2" s="5" t="s">
        <v>13</v>
      </c>
      <c r="E2" s="31">
        <v>80299</v>
      </c>
      <c r="F2" s="36">
        <v>40000</v>
      </c>
      <c r="G2" s="36">
        <v>0</v>
      </c>
      <c r="H2" s="36">
        <v>15299</v>
      </c>
      <c r="I2" s="36">
        <v>3800</v>
      </c>
      <c r="J2" s="36">
        <v>25000</v>
      </c>
      <c r="K2" s="36">
        <v>25000</v>
      </c>
      <c r="L2" s="9">
        <v>25000</v>
      </c>
      <c r="M2" s="9">
        <f>L2-L2*0.046</f>
        <v>23850</v>
      </c>
      <c r="N2" s="7">
        <v>0</v>
      </c>
      <c r="O2" s="8" t="s">
        <v>14</v>
      </c>
      <c r="P2" s="43" t="s">
        <v>43</v>
      </c>
      <c r="Q2" s="44" t="s">
        <v>45</v>
      </c>
    </row>
    <row r="3" spans="1:18" ht="80.25" customHeight="1" thickBot="1">
      <c r="A3" s="29">
        <v>2</v>
      </c>
      <c r="B3" s="5" t="s">
        <v>27</v>
      </c>
      <c r="C3" s="6" t="s">
        <v>28</v>
      </c>
      <c r="D3" s="5" t="s">
        <v>13</v>
      </c>
      <c r="E3" s="31">
        <v>189750</v>
      </c>
      <c r="F3" s="36">
        <v>72000</v>
      </c>
      <c r="G3" s="36">
        <v>0</v>
      </c>
      <c r="H3" s="36">
        <v>33300</v>
      </c>
      <c r="I3" s="36">
        <v>23250</v>
      </c>
      <c r="J3" s="36">
        <v>84450</v>
      </c>
      <c r="K3" s="39">
        <v>80000</v>
      </c>
      <c r="L3" s="9">
        <v>63250</v>
      </c>
      <c r="M3" s="9">
        <f t="shared" ref="M3:M11" si="0">L3-L3*0.046</f>
        <v>60340.5</v>
      </c>
      <c r="N3" s="7">
        <v>4450</v>
      </c>
      <c r="O3" s="8" t="s">
        <v>14</v>
      </c>
      <c r="P3" s="43" t="s">
        <v>44</v>
      </c>
      <c r="Q3" s="44" t="s">
        <v>46</v>
      </c>
    </row>
    <row r="4" spans="1:18" ht="131.25" customHeight="1" thickBot="1">
      <c r="A4" s="29">
        <v>3</v>
      </c>
      <c r="B4" s="5" t="s">
        <v>16</v>
      </c>
      <c r="C4" s="6" t="s">
        <v>66</v>
      </c>
      <c r="D4" s="5" t="s">
        <v>17</v>
      </c>
      <c r="E4" s="31">
        <v>941321</v>
      </c>
      <c r="F4" s="36">
        <v>369000</v>
      </c>
      <c r="G4" s="36">
        <v>0</v>
      </c>
      <c r="H4" s="36">
        <v>142809</v>
      </c>
      <c r="I4" s="36">
        <v>227721</v>
      </c>
      <c r="J4" s="36">
        <v>429512</v>
      </c>
      <c r="K4" s="39">
        <v>3072892</v>
      </c>
      <c r="L4" s="9">
        <v>313774</v>
      </c>
      <c r="M4" s="9">
        <f t="shared" si="0"/>
        <v>299340.39600000001</v>
      </c>
      <c r="N4" s="7">
        <v>60651</v>
      </c>
      <c r="O4" s="8" t="s">
        <v>18</v>
      </c>
      <c r="P4" s="28" t="s">
        <v>40</v>
      </c>
      <c r="Q4" s="44" t="s">
        <v>47</v>
      </c>
    </row>
    <row r="5" spans="1:18" ht="75.75" thickBot="1">
      <c r="A5" s="29">
        <v>4</v>
      </c>
      <c r="B5" s="37" t="s">
        <v>11</v>
      </c>
      <c r="C5" s="22" t="s">
        <v>15</v>
      </c>
      <c r="D5" s="25" t="s">
        <v>13</v>
      </c>
      <c r="E5" s="32">
        <v>1572000</v>
      </c>
      <c r="F5" s="32">
        <v>603000</v>
      </c>
      <c r="G5" s="32">
        <v>0</v>
      </c>
      <c r="H5" s="32">
        <v>300000</v>
      </c>
      <c r="I5" s="32">
        <v>72000</v>
      </c>
      <c r="J5" s="32">
        <v>669000</v>
      </c>
      <c r="K5" s="32">
        <v>525000</v>
      </c>
      <c r="L5" s="45">
        <v>525000</v>
      </c>
      <c r="M5" s="9">
        <f t="shared" si="0"/>
        <v>500850</v>
      </c>
      <c r="N5" s="23">
        <v>144000</v>
      </c>
      <c r="O5" s="24" t="s">
        <v>14</v>
      </c>
      <c r="P5" s="28" t="s">
        <v>38</v>
      </c>
      <c r="Q5" s="44" t="s">
        <v>52</v>
      </c>
    </row>
    <row r="6" spans="1:18" ht="78" customHeight="1" thickBot="1">
      <c r="A6" s="29">
        <v>5</v>
      </c>
      <c r="B6" s="21" t="s">
        <v>11</v>
      </c>
      <c r="C6" s="22" t="s">
        <v>12</v>
      </c>
      <c r="D6" s="22" t="s">
        <v>13</v>
      </c>
      <c r="E6" s="33">
        <v>2250860</v>
      </c>
      <c r="F6" s="32">
        <v>862000</v>
      </c>
      <c r="G6" s="32">
        <v>0</v>
      </c>
      <c r="H6" s="32">
        <v>442171</v>
      </c>
      <c r="I6" s="32">
        <v>40000</v>
      </c>
      <c r="J6" s="32">
        <v>946689</v>
      </c>
      <c r="K6" s="32">
        <v>750000</v>
      </c>
      <c r="L6" s="46">
        <v>750000</v>
      </c>
      <c r="M6" s="9">
        <f t="shared" si="0"/>
        <v>715500</v>
      </c>
      <c r="N6" s="23">
        <v>196689</v>
      </c>
      <c r="O6" s="24" t="s">
        <v>14</v>
      </c>
      <c r="P6" s="28" t="s">
        <v>36</v>
      </c>
      <c r="Q6" s="44" t="s">
        <v>53</v>
      </c>
    </row>
    <row r="7" spans="1:18" ht="94.5" customHeight="1" thickBot="1">
      <c r="A7" s="30">
        <v>7</v>
      </c>
      <c r="B7" s="5" t="s">
        <v>16</v>
      </c>
      <c r="C7" s="6" t="s">
        <v>61</v>
      </c>
      <c r="D7" s="5" t="s">
        <v>17</v>
      </c>
      <c r="E7" s="31">
        <v>3753457</v>
      </c>
      <c r="F7" s="36">
        <v>1439000</v>
      </c>
      <c r="G7" s="36">
        <v>679328</v>
      </c>
      <c r="H7" s="36">
        <v>649635</v>
      </c>
      <c r="I7" s="36">
        <v>505277</v>
      </c>
      <c r="J7" s="36">
        <v>985494</v>
      </c>
      <c r="K7" s="39">
        <v>1438826</v>
      </c>
      <c r="L7" s="9">
        <v>985494</v>
      </c>
      <c r="M7" s="9">
        <f t="shared" si="0"/>
        <v>940161.27599999995</v>
      </c>
      <c r="N7" s="12">
        <v>0</v>
      </c>
      <c r="O7" s="8" t="s">
        <v>18</v>
      </c>
      <c r="P7" s="41" t="s">
        <v>39</v>
      </c>
      <c r="Q7" s="44" t="s">
        <v>54</v>
      </c>
    </row>
    <row r="8" spans="1:18" ht="48.75" customHeight="1" thickBot="1">
      <c r="A8" s="30">
        <v>8</v>
      </c>
      <c r="B8" s="10" t="s">
        <v>25</v>
      </c>
      <c r="C8" s="6" t="s">
        <v>26</v>
      </c>
      <c r="D8" s="10" t="s">
        <v>17</v>
      </c>
      <c r="E8" s="35">
        <v>14406983</v>
      </c>
      <c r="F8" s="36">
        <v>5522000</v>
      </c>
      <c r="G8" s="36">
        <v>4141850</v>
      </c>
      <c r="H8" s="36">
        <v>2613836</v>
      </c>
      <c r="I8" s="36">
        <v>1221546</v>
      </c>
      <c r="J8" s="36">
        <v>2129297</v>
      </c>
      <c r="K8" s="36">
        <v>1500000</v>
      </c>
      <c r="L8" s="9">
        <v>1500000</v>
      </c>
      <c r="M8" s="9">
        <f t="shared" si="0"/>
        <v>1431000</v>
      </c>
      <c r="N8" s="7">
        <v>629297</v>
      </c>
      <c r="O8" s="8" t="s">
        <v>14</v>
      </c>
      <c r="P8" s="41" t="s">
        <v>37</v>
      </c>
      <c r="Q8" s="44" t="s">
        <v>48</v>
      </c>
    </row>
    <row r="9" spans="1:18" ht="45.75" thickBot="1">
      <c r="A9" s="30">
        <v>9</v>
      </c>
      <c r="B9" s="5" t="s">
        <v>31</v>
      </c>
      <c r="C9" s="6" t="s">
        <v>32</v>
      </c>
      <c r="D9" s="5" t="s">
        <v>13</v>
      </c>
      <c r="E9" s="31">
        <v>6924767</v>
      </c>
      <c r="F9" s="36">
        <v>2300000</v>
      </c>
      <c r="G9" s="36">
        <v>0</v>
      </c>
      <c r="H9" s="36">
        <v>1319037</v>
      </c>
      <c r="I9" s="36">
        <v>329579</v>
      </c>
      <c r="J9" s="36">
        <v>3305730</v>
      </c>
      <c r="K9" s="36">
        <v>1725333</v>
      </c>
      <c r="L9" s="9">
        <v>1725333</v>
      </c>
      <c r="M9" s="9">
        <f t="shared" si="0"/>
        <v>1645967.682</v>
      </c>
      <c r="N9" s="7">
        <v>1580397</v>
      </c>
      <c r="O9" s="8" t="s">
        <v>14</v>
      </c>
      <c r="P9" s="41" t="s">
        <v>35</v>
      </c>
      <c r="Q9" s="44" t="s">
        <v>49</v>
      </c>
    </row>
    <row r="10" spans="1:18" ht="66" customHeight="1" thickBot="1">
      <c r="A10" s="30">
        <v>10</v>
      </c>
      <c r="B10" s="27" t="s">
        <v>29</v>
      </c>
      <c r="C10" s="22" t="s">
        <v>30</v>
      </c>
      <c r="D10" s="25" t="s">
        <v>13</v>
      </c>
      <c r="E10" s="32">
        <v>11501396</v>
      </c>
      <c r="F10" s="33" t="s">
        <v>67</v>
      </c>
      <c r="G10" s="32">
        <v>0</v>
      </c>
      <c r="H10" s="32">
        <v>2300279</v>
      </c>
      <c r="I10" s="32">
        <v>0</v>
      </c>
      <c r="J10" s="32">
        <v>3793117</v>
      </c>
      <c r="K10" s="32">
        <v>2293393</v>
      </c>
      <c r="L10" s="45">
        <v>2293396</v>
      </c>
      <c r="M10" s="9">
        <f t="shared" si="0"/>
        <v>2187899.784</v>
      </c>
      <c r="N10" s="23">
        <v>0</v>
      </c>
      <c r="O10" s="24" t="s">
        <v>18</v>
      </c>
      <c r="P10" s="41" t="s">
        <v>41</v>
      </c>
      <c r="Q10" s="44" t="s">
        <v>50</v>
      </c>
    </row>
    <row r="11" spans="1:18" ht="75" customHeight="1" thickBot="1">
      <c r="A11" s="30">
        <v>11</v>
      </c>
      <c r="B11" s="38" t="s">
        <v>22</v>
      </c>
      <c r="C11" s="22" t="s">
        <v>65</v>
      </c>
      <c r="D11" s="27" t="s">
        <v>13</v>
      </c>
      <c r="E11" s="34">
        <v>6336912</v>
      </c>
      <c r="F11" s="32">
        <v>2300000</v>
      </c>
      <c r="G11" s="32">
        <v>0</v>
      </c>
      <c r="H11" s="32">
        <v>1147031</v>
      </c>
      <c r="I11" s="32">
        <v>300000</v>
      </c>
      <c r="J11" s="32">
        <v>2589881</v>
      </c>
      <c r="K11" s="33">
        <v>2300000</v>
      </c>
      <c r="L11" s="48">
        <v>2300000</v>
      </c>
      <c r="M11" s="9">
        <f t="shared" si="0"/>
        <v>2194200</v>
      </c>
      <c r="N11" s="26"/>
      <c r="O11" s="24" t="s">
        <v>18</v>
      </c>
      <c r="P11" s="49"/>
      <c r="Q11" s="51" t="s">
        <v>55</v>
      </c>
      <c r="R11" s="20"/>
    </row>
    <row r="12" spans="1:18" ht="15.75" thickBot="1">
      <c r="A12" s="13"/>
      <c r="B12" s="14"/>
      <c r="C12" s="15"/>
      <c r="D12" s="14"/>
      <c r="E12" s="16">
        <f>SUM(E2:E11)</f>
        <v>47957745</v>
      </c>
      <c r="F12" s="17"/>
      <c r="G12" s="17"/>
      <c r="H12" s="17"/>
      <c r="I12" s="17"/>
      <c r="J12" s="17"/>
      <c r="K12" s="55">
        <f>SUM(K2:K10)</f>
        <v>11410444</v>
      </c>
      <c r="L12" s="55">
        <f>SUM(L2:L11)</f>
        <v>10481247</v>
      </c>
      <c r="M12" s="55">
        <f>SUM(M2:M11)</f>
        <v>9999109.6380000003</v>
      </c>
      <c r="N12" s="18"/>
      <c r="O12" s="19"/>
      <c r="P12" s="42"/>
    </row>
    <row r="14" spans="1:18" ht="15.75" thickBot="1">
      <c r="B14" s="50"/>
    </row>
    <row r="15" spans="1:18" ht="67.5" customHeight="1" thickBot="1">
      <c r="A15" s="50"/>
      <c r="B15" s="27" t="s">
        <v>16</v>
      </c>
      <c r="C15" s="22" t="s">
        <v>63</v>
      </c>
      <c r="D15" s="27" t="s">
        <v>13</v>
      </c>
      <c r="E15" s="34">
        <v>608054</v>
      </c>
      <c r="F15" s="32">
        <v>279000</v>
      </c>
      <c r="G15" s="32">
        <v>50000</v>
      </c>
      <c r="H15" s="32">
        <v>98492</v>
      </c>
      <c r="I15" s="32">
        <v>115591</v>
      </c>
      <c r="J15" s="32">
        <v>180562</v>
      </c>
      <c r="K15" s="32">
        <v>278017</v>
      </c>
      <c r="M15" s="53"/>
    </row>
    <row r="16" spans="1:18" ht="60.75" thickBot="1">
      <c r="A16" s="50"/>
      <c r="B16" s="11" t="s">
        <v>22</v>
      </c>
      <c r="C16" s="6" t="s">
        <v>64</v>
      </c>
      <c r="D16" s="5" t="s">
        <v>13</v>
      </c>
      <c r="E16" s="31">
        <v>2103206</v>
      </c>
      <c r="F16" s="36">
        <v>805000</v>
      </c>
      <c r="G16" s="36">
        <v>0</v>
      </c>
      <c r="H16" s="36">
        <v>420641</v>
      </c>
      <c r="I16" s="36">
        <v>0</v>
      </c>
      <c r="J16" s="36">
        <v>877565</v>
      </c>
      <c r="K16" s="36">
        <v>805000</v>
      </c>
      <c r="M16" s="54"/>
    </row>
    <row r="17" spans="1:13" ht="30.75" thickBot="1">
      <c r="A17" s="50"/>
      <c r="B17" s="27" t="s">
        <v>16</v>
      </c>
      <c r="C17" s="22" t="s">
        <v>19</v>
      </c>
      <c r="D17" s="27" t="s">
        <v>13</v>
      </c>
      <c r="E17" s="34">
        <v>4257275</v>
      </c>
      <c r="F17" s="32">
        <v>1632000</v>
      </c>
      <c r="G17" s="32">
        <v>576295</v>
      </c>
      <c r="H17" s="32">
        <v>699538</v>
      </c>
      <c r="I17" s="32">
        <v>759584</v>
      </c>
      <c r="J17" s="32">
        <v>1349442</v>
      </c>
      <c r="K17" s="32">
        <v>1631722</v>
      </c>
      <c r="M17" s="53"/>
    </row>
    <row r="18" spans="1:13" ht="45.75" thickBot="1">
      <c r="A18" s="50"/>
      <c r="B18" s="52" t="s">
        <v>22</v>
      </c>
      <c r="C18" s="22" t="s">
        <v>62</v>
      </c>
      <c r="D18" s="27" t="s">
        <v>17</v>
      </c>
      <c r="E18" s="34">
        <v>6765000</v>
      </c>
      <c r="F18" s="32">
        <v>805000</v>
      </c>
      <c r="G18" s="32">
        <v>750000</v>
      </c>
      <c r="H18" s="32">
        <v>1283000</v>
      </c>
      <c r="I18" s="32">
        <v>350000</v>
      </c>
      <c r="J18" s="32">
        <v>3927000</v>
      </c>
      <c r="K18" s="33">
        <v>3000000</v>
      </c>
    </row>
    <row r="19" spans="1:13" ht="68.099999999999994" customHeight="1" thickBot="1">
      <c r="A19" s="50"/>
      <c r="B19" s="38" t="s">
        <v>16</v>
      </c>
      <c r="C19" s="22" t="s">
        <v>20</v>
      </c>
      <c r="D19" s="27" t="s">
        <v>21</v>
      </c>
      <c r="E19" s="34">
        <v>150282</v>
      </c>
      <c r="F19" s="32">
        <v>67000</v>
      </c>
      <c r="G19" s="32">
        <v>10264</v>
      </c>
      <c r="H19" s="32">
        <v>20293</v>
      </c>
      <c r="I19" s="32">
        <v>42412</v>
      </c>
      <c r="J19" s="32">
        <v>52725</v>
      </c>
      <c r="K19" s="33">
        <v>113589</v>
      </c>
    </row>
    <row r="20" spans="1:13" ht="81" customHeight="1" thickBot="1">
      <c r="A20" s="50"/>
      <c r="B20" s="11" t="s">
        <v>57</v>
      </c>
      <c r="C20" s="6" t="s">
        <v>58</v>
      </c>
      <c r="D20" s="5" t="s">
        <v>21</v>
      </c>
      <c r="E20" s="31">
        <v>451020</v>
      </c>
      <c r="F20" s="36">
        <v>172000</v>
      </c>
      <c r="G20" s="36">
        <v>0</v>
      </c>
      <c r="H20" s="36">
        <v>83918</v>
      </c>
      <c r="I20" s="36">
        <v>21600</v>
      </c>
      <c r="J20" s="36">
        <v>195102</v>
      </c>
      <c r="K20" s="36">
        <v>150000</v>
      </c>
    </row>
    <row r="21" spans="1:13" ht="30.75" thickBot="1">
      <c r="A21" s="50"/>
      <c r="B21" s="5" t="s">
        <v>25</v>
      </c>
      <c r="C21" s="6" t="s">
        <v>59</v>
      </c>
      <c r="D21" s="5" t="s">
        <v>21</v>
      </c>
      <c r="E21" s="31">
        <v>5267443</v>
      </c>
      <c r="F21" s="36">
        <v>1150000</v>
      </c>
      <c r="G21" s="36">
        <v>0</v>
      </c>
      <c r="H21" s="36">
        <v>1004952</v>
      </c>
      <c r="I21" s="36">
        <v>242862</v>
      </c>
      <c r="J21" s="36">
        <v>3112491</v>
      </c>
      <c r="K21" s="39">
        <v>1150000</v>
      </c>
    </row>
    <row r="22" spans="1:13" ht="15.75" thickBot="1">
      <c r="A22" s="50"/>
      <c r="B22" s="5" t="s">
        <v>24</v>
      </c>
      <c r="C22" s="6" t="s">
        <v>60</v>
      </c>
      <c r="D22" s="5" t="s">
        <v>21</v>
      </c>
      <c r="E22" s="31">
        <v>7638125</v>
      </c>
      <c r="F22" s="36">
        <v>2927000</v>
      </c>
      <c r="G22" s="36">
        <v>0</v>
      </c>
      <c r="H22" s="36">
        <v>1477625</v>
      </c>
      <c r="I22" s="36">
        <v>250000</v>
      </c>
      <c r="J22" s="36">
        <v>3233500</v>
      </c>
      <c r="K22" s="36">
        <v>1700000</v>
      </c>
    </row>
  </sheetData>
  <pageMargins left="0.7" right="0.7" top="0.75" bottom="0.75" header="0.3" footer="0.3"/>
  <pageSetup paperSize="9" orientation="portrait" horizontalDpi="360" verticalDpi="360" r:id="rId1"/>
</worksheet>
</file>

<file path=docMetadata/LabelInfo.xml><?xml version="1.0" encoding="utf-8"?>
<clbl:labelList xmlns:clbl="http://schemas.microsoft.com/office/2020/mipLabelMetadata">
  <clbl:label id="{5ca93399-1184-430d-88a8-107721ef7b66}" enabled="0" method="" siteId="{5ca93399-1184-430d-88a8-107721ef7b6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Handlemåte C</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Solberg, Rune</dc:creator>
  <cp:keywords/>
  <dc:description/>
  <cp:lastModifiedBy>Solberg, Rune</cp:lastModifiedBy>
  <cp:revision/>
  <dcterms:created xsi:type="dcterms:W3CDTF">2025-10-14T07:15:52Z</dcterms:created>
  <dcterms:modified xsi:type="dcterms:W3CDTF">2025-10-28T08:21:48Z</dcterms:modified>
  <cp:category/>
  <cp:contentStatus/>
</cp:coreProperties>
</file>